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5\3Q\"/>
    </mc:Choice>
  </mc:AlternateContent>
  <xr:revisionPtr revIDLastSave="0" documentId="13_ncr:1_{C736C8A5-EED6-43FE-B2C4-866C3C2483B2}" xr6:coauthVersionLast="47" xr6:coauthVersionMax="47" xr10:uidLastSave="{00000000-0000-0000-0000-000000000000}"/>
  <bookViews>
    <workbookView xWindow="28690" yWindow="-110" windowWidth="29020" windowHeight="15700" tabRatio="603" xr2:uid="{00000000-000D-0000-FFFF-FFFF00000000}"/>
  </bookViews>
  <sheets>
    <sheet name="その他指標-研究開発費・設備投資額・減価償却費(四半期)" sheetId="2" r:id="rId1"/>
  </sheets>
  <definedNames>
    <definedName name="_xlnm.Print_Area" localSheetId="0">'その他指標-研究開発費・設備投資額・減価償却費(四半期)'!$A$1:$ED$96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X55" i="2" l="1"/>
  <c r="FX54" i="2"/>
  <c r="FX53" i="2"/>
  <c r="FX52" i="2"/>
  <c r="FX51" i="2"/>
  <c r="FX33" i="2"/>
  <c r="FX32" i="2"/>
  <c r="FX31" i="2"/>
  <c r="FX30" i="2"/>
  <c r="FX29" i="2"/>
  <c r="FX11" i="2"/>
  <c r="FX10" i="2"/>
  <c r="FX9" i="2"/>
  <c r="FX8" i="2"/>
  <c r="FX7" i="2"/>
  <c r="FV55" i="2" l="1"/>
  <c r="FV54" i="2"/>
  <c r="FV53" i="2"/>
  <c r="FV52" i="2"/>
  <c r="FV51" i="2"/>
  <c r="FV30" i="2" l="1"/>
  <c r="FV29" i="2"/>
  <c r="FV33" i="2"/>
  <c r="FV32" i="2"/>
  <c r="FV31" i="2"/>
  <c r="FV9" i="2"/>
  <c r="FV8" i="2"/>
  <c r="FV7" i="2"/>
  <c r="FV11" i="2"/>
  <c r="FV10" i="2"/>
  <c r="FT7" i="2"/>
  <c r="FT55" i="2"/>
  <c r="FT54" i="2"/>
  <c r="FT53" i="2"/>
  <c r="FT52" i="2"/>
  <c r="FT51" i="2"/>
  <c r="FT33" i="2" l="1"/>
  <c r="FT32" i="2"/>
  <c r="FT31" i="2"/>
  <c r="FT30" i="2"/>
  <c r="FT29" i="2"/>
  <c r="FT11" i="2"/>
  <c r="FT10" i="2"/>
  <c r="FT9" i="2"/>
  <c r="FT8" i="2"/>
  <c r="FR51" i="2"/>
  <c r="FR55" i="2"/>
  <c r="FR54" i="2"/>
  <c r="FR53" i="2"/>
  <c r="FR52" i="2"/>
  <c r="FP55" i="2"/>
  <c r="FP54" i="2"/>
  <c r="FP53" i="2"/>
  <c r="FP52" i="2"/>
  <c r="FP51" i="2"/>
  <c r="FN51" i="2"/>
  <c r="FR33" i="2"/>
  <c r="FR32" i="2"/>
  <c r="FR31" i="2"/>
  <c r="FR30" i="2"/>
  <c r="FR29" i="2"/>
  <c r="FP33" i="2"/>
  <c r="FP32" i="2"/>
  <c r="FP31" i="2"/>
  <c r="FP30" i="2"/>
  <c r="FP29" i="2"/>
  <c r="FR8" i="2"/>
  <c r="FP8" i="2"/>
  <c r="FR7" i="2"/>
  <c r="FP7" i="2"/>
  <c r="FN7" i="2"/>
  <c r="FH7" i="2"/>
  <c r="FR11" i="2"/>
  <c r="FR10" i="2"/>
  <c r="FR9" i="2"/>
  <c r="FP11" i="2"/>
  <c r="FP10" i="2"/>
  <c r="FP9" i="2"/>
  <c r="FN55" i="2"/>
  <c r="FN54" i="2"/>
  <c r="FN53" i="2"/>
  <c r="FN52" i="2"/>
  <c r="FN33" i="2"/>
  <c r="FN32" i="2"/>
  <c r="FN31" i="2"/>
  <c r="FN30" i="2"/>
  <c r="FN29" i="2"/>
  <c r="FN11" i="2"/>
  <c r="FN10" i="2"/>
  <c r="FN9" i="2"/>
  <c r="FN8" i="2"/>
  <c r="FL55" i="2"/>
  <c r="FL54" i="2"/>
  <c r="FL53" i="2"/>
  <c r="FL52" i="2"/>
  <c r="FL33" i="2"/>
  <c r="FL32" i="2"/>
  <c r="FL31" i="2"/>
  <c r="FL30" i="2"/>
  <c r="FL11" i="2"/>
  <c r="FL10" i="2"/>
  <c r="FL9" i="2"/>
  <c r="FL8" i="2"/>
  <c r="FL51" i="2" l="1"/>
  <c r="FL29" i="2"/>
  <c r="FJ29" i="2"/>
  <c r="FJ31" i="2"/>
  <c r="FJ30" i="2"/>
  <c r="FL7" i="2"/>
  <c r="FJ8" i="2"/>
  <c r="FB9" i="2"/>
  <c r="FB8" i="2"/>
  <c r="FJ9" i="2" l="1"/>
  <c r="FJ11" i="2"/>
  <c r="FJ10" i="2"/>
  <c r="FJ7" i="2"/>
  <c r="FJ55" i="2"/>
  <c r="FJ54" i="2"/>
  <c r="FJ53" i="2"/>
  <c r="FJ52" i="2"/>
  <c r="FJ51" i="2"/>
  <c r="FJ33" i="2"/>
  <c r="FJ32" i="2"/>
  <c r="FD55" i="2"/>
  <c r="FD54" i="2"/>
  <c r="FD53" i="2"/>
  <c r="FD52" i="2"/>
  <c r="FD33" i="2"/>
  <c r="FD32" i="2"/>
  <c r="FD31" i="2"/>
  <c r="FD30" i="2"/>
  <c r="FD11" i="2"/>
  <c r="FD10" i="2"/>
  <c r="FD9" i="2"/>
  <c r="FD8" i="2"/>
  <c r="EP53" i="2"/>
  <c r="ER53" i="2"/>
  <c r="ET53" i="2"/>
  <c r="EV53" i="2"/>
  <c r="EX53" i="2"/>
  <c r="EZ53" i="2"/>
  <c r="FB53" i="2"/>
  <c r="FH53" i="2"/>
  <c r="EP11" i="2" l="1"/>
  <c r="EP8" i="2"/>
  <c r="EP7" i="2"/>
  <c r="FH55" i="2" l="1"/>
  <c r="FB55" i="2"/>
  <c r="EZ55" i="2"/>
  <c r="FH54" i="2"/>
  <c r="FB54" i="2"/>
  <c r="EZ54" i="2"/>
  <c r="FH52" i="2"/>
  <c r="FB52" i="2"/>
  <c r="EZ52" i="2"/>
  <c r="FH51" i="2"/>
  <c r="FB51" i="2"/>
  <c r="EZ51" i="2"/>
  <c r="FH33" i="2"/>
  <c r="FB33" i="2"/>
  <c r="EZ33" i="2"/>
  <c r="FH32" i="2"/>
  <c r="FB32" i="2"/>
  <c r="EZ32" i="2"/>
  <c r="FH31" i="2"/>
  <c r="FF31" i="2"/>
  <c r="FB31" i="2"/>
  <c r="EZ31" i="2"/>
  <c r="FH30" i="2"/>
  <c r="FB30" i="2"/>
  <c r="EZ30" i="2"/>
  <c r="EZ29" i="2"/>
  <c r="FH11" i="2"/>
  <c r="FB11" i="2"/>
  <c r="EZ11" i="2"/>
  <c r="FH10" i="2"/>
  <c r="FB10" i="2"/>
  <c r="EZ10" i="2"/>
  <c r="FH9" i="2"/>
  <c r="EZ9" i="2"/>
  <c r="FH8" i="2"/>
  <c r="EZ8" i="2"/>
  <c r="FB7" i="2"/>
  <c r="EZ7" i="2"/>
  <c r="EX55" i="2"/>
  <c r="EV55" i="2"/>
  <c r="EX33" i="2"/>
  <c r="EV11" i="2"/>
  <c r="EV7" i="2"/>
  <c r="EV8" i="2"/>
  <c r="EV9" i="2"/>
  <c r="EV10" i="2"/>
  <c r="EX7" i="2"/>
  <c r="EX8" i="2"/>
  <c r="EX9" i="2"/>
  <c r="EX10" i="2"/>
  <c r="EX11" i="2"/>
  <c r="ET11" i="2"/>
  <c r="EX32" i="2"/>
  <c r="EX31" i="2"/>
  <c r="EX30" i="2"/>
  <c r="EV33" i="2"/>
  <c r="EV32" i="2"/>
  <c r="EV31" i="2"/>
  <c r="EV30" i="2"/>
  <c r="EX54" i="2"/>
  <c r="EX52" i="2"/>
  <c r="EX51" i="2"/>
  <c r="EV54" i="2"/>
  <c r="EV52" i="2"/>
  <c r="EV51" i="2"/>
  <c r="ET55" i="2"/>
  <c r="ET54" i="2"/>
  <c r="ET52" i="2"/>
  <c r="ER54" i="2"/>
  <c r="ER52" i="2"/>
  <c r="ER33" i="2"/>
  <c r="ER32" i="2"/>
  <c r="ER31" i="2"/>
  <c r="ER30" i="2"/>
  <c r="ET33" i="2"/>
  <c r="ET32" i="2"/>
  <c r="ET31" i="2"/>
  <c r="ET30" i="2"/>
  <c r="EP32" i="2"/>
  <c r="EP31" i="2"/>
  <c r="EP30" i="2"/>
  <c r="ET10" i="2"/>
  <c r="ET9" i="2"/>
  <c r="ET8" i="2"/>
  <c r="ET7" i="2"/>
  <c r="ET51" i="2" l="1"/>
  <c r="ER55" i="2"/>
  <c r="ER51" i="2"/>
  <c r="ER11" i="2" l="1"/>
  <c r="ER10" i="2"/>
  <c r="ER9" i="2"/>
  <c r="ER8" i="2"/>
  <c r="ER7" i="2"/>
  <c r="DW77" i="2" l="1"/>
  <c r="DU77" i="2"/>
  <c r="EP55" i="2" l="1"/>
  <c r="EP54" i="2"/>
  <c r="EP52" i="2"/>
  <c r="EP51" i="2"/>
  <c r="EP33" i="2"/>
  <c r="EP29" i="2"/>
  <c r="EP10" i="2"/>
  <c r="EP9" i="2"/>
  <c r="EC76" i="2" l="1"/>
  <c r="EC77" i="2" s="1"/>
  <c r="EA76" i="2"/>
  <c r="EA77" i="2" s="1"/>
  <c r="DS76" i="2"/>
  <c r="DS77" i="2" s="1"/>
  <c r="DQ76" i="2"/>
  <c r="DQ77" i="2" s="1"/>
  <c r="DO76" i="2" l="1"/>
  <c r="DO77" i="2" s="1"/>
  <c r="DY76" i="2" l="1"/>
  <c r="DY77" i="2" s="1"/>
  <c r="CE76" i="2" l="1"/>
  <c r="CE77" i="2" s="1"/>
  <c r="CY96" i="2"/>
  <c r="DG74" i="2"/>
  <c r="DG76" i="2" s="1"/>
  <c r="DG77" i="2" s="1"/>
  <c r="DE74" i="2"/>
  <c r="DE76" i="2" s="1"/>
  <c r="DE77" i="2" s="1"/>
  <c r="DC74" i="2"/>
  <c r="DC76" i="2" s="1"/>
  <c r="DC77" i="2" s="1"/>
  <c r="DA74" i="2"/>
  <c r="CW74" i="2"/>
  <c r="CW76" i="2" s="1"/>
  <c r="CW77" i="2" s="1"/>
  <c r="CU74" i="2"/>
  <c r="CS74" i="2"/>
  <c r="CS76" i="2" s="1"/>
  <c r="CS77" i="2" s="1"/>
  <c r="CQ74" i="2"/>
  <c r="CQ76" i="2" s="1"/>
  <c r="DI96" i="2"/>
  <c r="DI95" i="2"/>
  <c r="DI94" i="2"/>
  <c r="DI93" i="2"/>
  <c r="DI73" i="2"/>
  <c r="CY94" i="2"/>
  <c r="CY93" i="2"/>
  <c r="CY73" i="2"/>
  <c r="CK95" i="2"/>
  <c r="CI95" i="2"/>
  <c r="CG95" i="2"/>
  <c r="CE95" i="2"/>
  <c r="CK76" i="2"/>
  <c r="CK77" i="2" s="1"/>
  <c r="CI76" i="2"/>
  <c r="CI77" i="2" s="1"/>
  <c r="CG76" i="2"/>
  <c r="CG77" i="2" s="1"/>
  <c r="CM75" i="2"/>
  <c r="CM74" i="2"/>
  <c r="CM73" i="2"/>
  <c r="CM96" i="2"/>
  <c r="CM94" i="2"/>
  <c r="CM93" i="2"/>
  <c r="CY95" i="2"/>
  <c r="CY74" i="2" l="1"/>
  <c r="CM76" i="2"/>
  <c r="CM77" i="2" s="1"/>
  <c r="CU76" i="2"/>
  <c r="CU77" i="2" s="1"/>
  <c r="DI74" i="2"/>
  <c r="CM95" i="2"/>
  <c r="CQ77" i="2"/>
  <c r="DA76" i="2"/>
  <c r="CY76" i="2" l="1"/>
  <c r="CY77" i="2" s="1"/>
  <c r="DI76" i="2"/>
  <c r="DI77" i="2" s="1"/>
  <c r="DA77" i="2"/>
  <c r="FD7" i="2"/>
  <c r="FD51" i="2"/>
  <c r="FF8" i="2" l="1"/>
  <c r="FF7" i="2"/>
  <c r="FF52" i="2"/>
  <c r="FF51" i="2"/>
  <c r="FF9" i="2"/>
  <c r="FF10" i="2"/>
  <c r="FF30" i="2"/>
  <c r="FF32" i="2"/>
  <c r="FF53" i="2"/>
  <c r="FF54" i="2"/>
  <c r="FF33" i="2"/>
  <c r="FF55" i="2"/>
  <c r="FF11" i="2"/>
</calcChain>
</file>

<file path=xl/sharedStrings.xml><?xml version="1.0" encoding="utf-8"?>
<sst xmlns="http://schemas.openxmlformats.org/spreadsheetml/2006/main" count="1630" uniqueCount="150">
  <si>
    <t>減価償却費</t>
    <rPh sb="0" eb="2">
      <t>ゲンカ</t>
    </rPh>
    <rPh sb="2" eb="4">
      <t>ショウキャク</t>
    </rPh>
    <rPh sb="4" eb="5">
      <t>ヒ</t>
    </rPh>
    <phoneticPr fontId="2"/>
  </si>
  <si>
    <t>%</t>
    <phoneticPr fontId="2"/>
  </si>
  <si>
    <t>%</t>
    <phoneticPr fontId="2"/>
  </si>
  <si>
    <t>%</t>
    <phoneticPr fontId="2"/>
  </si>
  <si>
    <t>　　　減価償却費の状況</t>
    <rPh sb="3" eb="5">
      <t>ゲンカ</t>
    </rPh>
    <rPh sb="5" eb="7">
      <t>ショウキャク</t>
    </rPh>
    <rPh sb="7" eb="8">
      <t>ヒ</t>
    </rPh>
    <rPh sb="9" eb="11">
      <t>ジョウキョウ</t>
    </rPh>
    <phoneticPr fontId="2"/>
  </si>
  <si>
    <t>　　　のれん償却、EBITDA</t>
    <rPh sb="6" eb="8">
      <t>ショウキャク</t>
    </rPh>
    <phoneticPr fontId="2"/>
  </si>
  <si>
    <t>営業利益</t>
    <rPh sb="0" eb="2">
      <t>エイギョウ</t>
    </rPh>
    <rPh sb="2" eb="4">
      <t>リエキ</t>
    </rPh>
    <phoneticPr fontId="2"/>
  </si>
  <si>
    <t>のれん償却</t>
    <rPh sb="3" eb="5">
      <t>ショウキャク</t>
    </rPh>
    <phoneticPr fontId="2"/>
  </si>
  <si>
    <t>EBITDA</t>
    <phoneticPr fontId="2"/>
  </si>
  <si>
    <t>Amortization of goodwill</t>
    <phoneticPr fontId="2"/>
  </si>
  <si>
    <t>EBITDA</t>
    <phoneticPr fontId="2"/>
  </si>
  <si>
    <t>R&amp;D expenditures</t>
    <phoneticPr fontId="2"/>
  </si>
  <si>
    <t xml:space="preserve">  Medical</t>
    <phoneticPr fontId="2"/>
  </si>
  <si>
    <t>　　　Capital Expenditures</t>
    <phoneticPr fontId="2"/>
  </si>
  <si>
    <t>Capital Expenditures</t>
    <phoneticPr fontId="2"/>
  </si>
  <si>
    <t>　　　Depreciation and Amortization</t>
    <phoneticPr fontId="2"/>
  </si>
  <si>
    <t>Depreciation and amortization</t>
    <phoneticPr fontId="2"/>
  </si>
  <si>
    <t>　　　Amortization of Goodwill、EBITDA</t>
    <phoneticPr fontId="2"/>
  </si>
  <si>
    <t>　その他、全社</t>
    <rPh sb="3" eb="4">
      <t>タ</t>
    </rPh>
    <rPh sb="5" eb="7">
      <t>ゼンシャ</t>
    </rPh>
    <phoneticPr fontId="2"/>
  </si>
  <si>
    <t xml:space="preserve">  Others, Corporate</t>
    <phoneticPr fontId="2"/>
  </si>
  <si>
    <t xml:space="preserve">  Others, Corporate</t>
    <phoneticPr fontId="2"/>
  </si>
  <si>
    <t>%</t>
    <phoneticPr fontId="2"/>
  </si>
  <si>
    <t>(単位：百万円)</t>
    <rPh sb="1" eb="3">
      <t>タンイ</t>
    </rPh>
    <rPh sb="4" eb="7">
      <t>ヒャクマンエン</t>
    </rPh>
    <phoneticPr fontId="2"/>
  </si>
  <si>
    <t>%</t>
    <phoneticPr fontId="2"/>
  </si>
  <si>
    <t>　　　連結キャッシュフロー</t>
    <rPh sb="3" eb="5">
      <t>レンケツ</t>
    </rPh>
    <phoneticPr fontId="2"/>
  </si>
  <si>
    <t>財務キャッシュフロー</t>
    <rPh sb="0" eb="2">
      <t>ザイム</t>
    </rPh>
    <phoneticPr fontId="2"/>
  </si>
  <si>
    <t>Cash flow from operating activities</t>
    <phoneticPr fontId="2"/>
  </si>
  <si>
    <t>Cash flow from investing activities</t>
    <phoneticPr fontId="2"/>
  </si>
  <si>
    <t>Free cash flow</t>
    <phoneticPr fontId="2"/>
  </si>
  <si>
    <t>Cash flow from financing activities</t>
    <phoneticPr fontId="2"/>
  </si>
  <si>
    <t>(\ million)</t>
    <phoneticPr fontId="2"/>
  </si>
  <si>
    <t>1Q
(4-6月）</t>
    <phoneticPr fontId="2"/>
  </si>
  <si>
    <t>2Q
（7-9月）</t>
    <phoneticPr fontId="2"/>
  </si>
  <si>
    <t>3Q
（10-12月）</t>
    <phoneticPr fontId="2"/>
  </si>
  <si>
    <t>4Q
（1-3月）</t>
    <phoneticPr fontId="2"/>
  </si>
  <si>
    <t>2Q
（7-9月）</t>
    <phoneticPr fontId="2"/>
  </si>
  <si>
    <t>1Q
(4-6月）</t>
    <phoneticPr fontId="2"/>
  </si>
  <si>
    <t>3Q
（10-12月）</t>
    <phoneticPr fontId="2"/>
  </si>
  <si>
    <t>4Q
（1-3月）</t>
    <phoneticPr fontId="2"/>
  </si>
  <si>
    <t>1Q
（4-6月）</t>
    <phoneticPr fontId="2"/>
  </si>
  <si>
    <t>　医療</t>
    <rPh sb="1" eb="3">
      <t>イリョウ</t>
    </rPh>
    <phoneticPr fontId="2"/>
  </si>
  <si>
    <t>EBITDAマージン</t>
    <phoneticPr fontId="2"/>
  </si>
  <si>
    <t>営業活動によるキャッシュ・フロー</t>
    <rPh sb="0" eb="2">
      <t>エイギョウ</t>
    </rPh>
    <rPh sb="2" eb="4">
      <t>カツドウ</t>
    </rPh>
    <phoneticPr fontId="2"/>
  </si>
  <si>
    <t>投資活動によるキャッシュ・フロー</t>
    <rPh sb="0" eb="2">
      <t>トウシ</t>
    </rPh>
    <rPh sb="2" eb="4">
      <t>カツドウ</t>
    </rPh>
    <phoneticPr fontId="2"/>
  </si>
  <si>
    <t>フリー キャッシュ・フロー</t>
    <phoneticPr fontId="2"/>
  </si>
  <si>
    <r>
      <t xml:space="preserve">項目
</t>
    </r>
    <r>
      <rPr>
        <sz val="12"/>
        <color indexed="12"/>
        <rFont val="Meiryo UI"/>
        <family val="3"/>
        <charset val="128"/>
      </rPr>
      <t>Item</t>
    </r>
    <rPh sb="0" eb="2">
      <t>コウモク</t>
    </rPh>
    <phoneticPr fontId="2"/>
  </si>
  <si>
    <r>
      <t xml:space="preserve">2009年3月期
</t>
    </r>
    <r>
      <rPr>
        <sz val="12"/>
        <color indexed="12"/>
        <rFont val="Meiryo UI"/>
        <family val="3"/>
        <charset val="128"/>
      </rPr>
      <t>FY2009</t>
    </r>
    <rPh sb="4" eb="5">
      <t>ネン</t>
    </rPh>
    <rPh sb="6" eb="7">
      <t>ガツ</t>
    </rPh>
    <rPh sb="7" eb="8">
      <t>キ</t>
    </rPh>
    <phoneticPr fontId="2"/>
  </si>
  <si>
    <r>
      <t xml:space="preserve">2010年3月期
</t>
    </r>
    <r>
      <rPr>
        <sz val="12"/>
        <color indexed="12"/>
        <rFont val="Meiryo UI"/>
        <family val="3"/>
        <charset val="128"/>
      </rPr>
      <t>FY2010</t>
    </r>
    <rPh sb="4" eb="5">
      <t>ネン</t>
    </rPh>
    <rPh sb="6" eb="7">
      <t>ガツ</t>
    </rPh>
    <rPh sb="7" eb="8">
      <t>キ</t>
    </rPh>
    <phoneticPr fontId="2"/>
  </si>
  <si>
    <r>
      <t xml:space="preserve">2011年3月期
</t>
    </r>
    <r>
      <rPr>
        <sz val="12"/>
        <color indexed="12"/>
        <rFont val="Meiryo UI"/>
        <family val="3"/>
        <charset val="128"/>
      </rPr>
      <t>FY2011</t>
    </r>
    <rPh sb="4" eb="5">
      <t>ネン</t>
    </rPh>
    <rPh sb="6" eb="7">
      <t>ガツ</t>
    </rPh>
    <rPh sb="7" eb="8">
      <t>キ</t>
    </rPh>
    <phoneticPr fontId="2"/>
  </si>
  <si>
    <r>
      <t xml:space="preserve">2012年3月期
</t>
    </r>
    <r>
      <rPr>
        <sz val="12"/>
        <color indexed="12"/>
        <rFont val="Meiryo UI"/>
        <family val="3"/>
        <charset val="128"/>
      </rPr>
      <t>FY2012</t>
    </r>
    <rPh sb="4" eb="5">
      <t>ネン</t>
    </rPh>
    <rPh sb="6" eb="7">
      <t>ガツ</t>
    </rPh>
    <rPh sb="7" eb="8">
      <t>キ</t>
    </rPh>
    <phoneticPr fontId="2"/>
  </si>
  <si>
    <r>
      <t xml:space="preserve">2013年3月期
</t>
    </r>
    <r>
      <rPr>
        <sz val="12"/>
        <color indexed="12"/>
        <rFont val="Meiryo UI"/>
        <family val="3"/>
        <charset val="128"/>
      </rPr>
      <t>FY2013</t>
    </r>
    <rPh sb="4" eb="5">
      <t>ネン</t>
    </rPh>
    <rPh sb="6" eb="7">
      <t>ガツ</t>
    </rPh>
    <rPh sb="7" eb="8">
      <t>キ</t>
    </rPh>
    <phoneticPr fontId="2"/>
  </si>
  <si>
    <r>
      <t xml:space="preserve">2014年3月期
</t>
    </r>
    <r>
      <rPr>
        <sz val="12"/>
        <color indexed="12"/>
        <rFont val="Meiryo UI"/>
        <family val="3"/>
        <charset val="128"/>
      </rPr>
      <t>FY2014</t>
    </r>
    <phoneticPr fontId="2"/>
  </si>
  <si>
    <r>
      <t xml:space="preserve">2015年3月期
</t>
    </r>
    <r>
      <rPr>
        <sz val="12"/>
        <color indexed="12"/>
        <rFont val="Meiryo UI"/>
        <family val="3"/>
        <charset val="128"/>
      </rPr>
      <t>FY2015</t>
    </r>
    <phoneticPr fontId="2"/>
  </si>
  <si>
    <r>
      <t xml:space="preserve">2016年3月期
</t>
    </r>
    <r>
      <rPr>
        <sz val="12"/>
        <color indexed="12"/>
        <rFont val="Meiryo UI"/>
        <family val="3"/>
        <charset val="128"/>
      </rPr>
      <t>FY2016</t>
    </r>
    <phoneticPr fontId="2"/>
  </si>
  <si>
    <r>
      <rPr>
        <sz val="12"/>
        <color indexed="12"/>
        <rFont val="Meiryo UI"/>
        <family val="3"/>
        <charset val="128"/>
      </rPr>
      <t>FY2009</t>
    </r>
    <r>
      <rPr>
        <sz val="12"/>
        <color indexed="8"/>
        <rFont val="Meiryo UI"/>
        <family val="3"/>
        <charset val="128"/>
      </rPr>
      <t xml:space="preserve">
（4-3月）</t>
    </r>
    <rPh sb="11" eb="12">
      <t>ガツ</t>
    </rPh>
    <phoneticPr fontId="2"/>
  </si>
  <si>
    <r>
      <rPr>
        <sz val="12"/>
        <color indexed="12"/>
        <rFont val="Meiryo UI"/>
        <family val="3"/>
        <charset val="128"/>
      </rPr>
      <t>FY2010</t>
    </r>
    <r>
      <rPr>
        <sz val="12"/>
        <color indexed="8"/>
        <rFont val="Meiryo UI"/>
        <family val="3"/>
        <charset val="128"/>
      </rPr>
      <t xml:space="preserve">
（4-3月）</t>
    </r>
    <rPh sb="11" eb="12">
      <t>ガツ</t>
    </rPh>
    <phoneticPr fontId="2"/>
  </si>
  <si>
    <r>
      <rPr>
        <sz val="12"/>
        <color indexed="12"/>
        <rFont val="Meiryo UI"/>
        <family val="3"/>
        <charset val="128"/>
      </rPr>
      <t>FY2011</t>
    </r>
    <r>
      <rPr>
        <sz val="12"/>
        <color indexed="8"/>
        <rFont val="Meiryo UI"/>
        <family val="3"/>
        <charset val="128"/>
      </rPr>
      <t xml:space="preserve">
（4-3月）</t>
    </r>
    <rPh sb="11" eb="12">
      <t>ガツ</t>
    </rPh>
    <phoneticPr fontId="2"/>
  </si>
  <si>
    <r>
      <rPr>
        <sz val="12"/>
        <color indexed="12"/>
        <rFont val="Meiryo UI"/>
        <family val="3"/>
        <charset val="128"/>
      </rPr>
      <t>FY2012</t>
    </r>
    <r>
      <rPr>
        <sz val="12"/>
        <color indexed="8"/>
        <rFont val="Meiryo UI"/>
        <family val="3"/>
        <charset val="128"/>
      </rPr>
      <t xml:space="preserve">
（4-3月）</t>
    </r>
    <rPh sb="11" eb="12">
      <t>ガツ</t>
    </rPh>
    <phoneticPr fontId="2"/>
  </si>
  <si>
    <r>
      <rPr>
        <sz val="12"/>
        <color indexed="12"/>
        <rFont val="Meiryo UI"/>
        <family val="3"/>
        <charset val="128"/>
      </rPr>
      <t>FY2013</t>
    </r>
    <r>
      <rPr>
        <sz val="12"/>
        <rFont val="Meiryo UI"/>
        <family val="3"/>
        <charset val="128"/>
      </rPr>
      <t xml:space="preserve">
（4-3月）</t>
    </r>
    <phoneticPr fontId="2"/>
  </si>
  <si>
    <r>
      <rPr>
        <sz val="12"/>
        <color indexed="12"/>
        <rFont val="Meiryo UI"/>
        <family val="3"/>
        <charset val="128"/>
      </rPr>
      <t>FY2014</t>
    </r>
    <r>
      <rPr>
        <sz val="12"/>
        <rFont val="Meiryo UI"/>
        <family val="3"/>
        <charset val="128"/>
      </rPr>
      <t xml:space="preserve">
（4-3月）</t>
    </r>
    <rPh sb="11" eb="12">
      <t>ガツ</t>
    </rPh>
    <phoneticPr fontId="2"/>
  </si>
  <si>
    <r>
      <rPr>
        <sz val="12"/>
        <color indexed="12"/>
        <rFont val="Meiryo UI"/>
        <family val="3"/>
        <charset val="128"/>
      </rPr>
      <t>FY2015</t>
    </r>
    <r>
      <rPr>
        <sz val="12"/>
        <rFont val="Meiryo UI"/>
        <family val="3"/>
        <charset val="128"/>
      </rPr>
      <t xml:space="preserve">
（4-3月）</t>
    </r>
    <rPh sb="11" eb="12">
      <t>ガツ</t>
    </rPh>
    <phoneticPr fontId="2"/>
  </si>
  <si>
    <r>
      <rPr>
        <sz val="12"/>
        <color indexed="12"/>
        <rFont val="Meiryo UI"/>
        <family val="3"/>
        <charset val="128"/>
      </rPr>
      <t>FY2016</t>
    </r>
    <r>
      <rPr>
        <sz val="12"/>
        <rFont val="Meiryo UI"/>
        <family val="3"/>
        <charset val="128"/>
      </rPr>
      <t xml:space="preserve">
（4-3月）</t>
    </r>
    <rPh sb="11" eb="12">
      <t>ガツ</t>
    </rPh>
    <phoneticPr fontId="2"/>
  </si>
  <si>
    <r>
      <t xml:space="preserve">項目
</t>
    </r>
    <r>
      <rPr>
        <sz val="12"/>
        <color indexed="12"/>
        <rFont val="Meiryo UI"/>
        <family val="3"/>
        <charset val="128"/>
      </rPr>
      <t>Item</t>
    </r>
    <phoneticPr fontId="2"/>
  </si>
  <si>
    <r>
      <rPr>
        <sz val="12"/>
        <color indexed="12"/>
        <rFont val="Meiryo UI"/>
        <family val="3"/>
        <charset val="128"/>
      </rPr>
      <t>FY2009</t>
    </r>
    <r>
      <rPr>
        <sz val="12"/>
        <rFont val="Meiryo UI"/>
        <family val="3"/>
        <charset val="128"/>
      </rPr>
      <t xml:space="preserve">
（4-3月）</t>
    </r>
    <phoneticPr fontId="2"/>
  </si>
  <si>
    <r>
      <t>1Q
（4-6月）</t>
    </r>
    <r>
      <rPr>
        <sz val="11"/>
        <rFont val="ＭＳ Ｐゴシック"/>
        <family val="3"/>
        <charset val="128"/>
      </rPr>
      <t/>
    </r>
    <phoneticPr fontId="2"/>
  </si>
  <si>
    <r>
      <t>2Q
（7-9月）</t>
    </r>
    <r>
      <rPr>
        <sz val="11"/>
        <rFont val="ＭＳ Ｐゴシック"/>
        <family val="3"/>
        <charset val="128"/>
      </rPr>
      <t/>
    </r>
    <phoneticPr fontId="2"/>
  </si>
  <si>
    <r>
      <t>3Q
（10-12月）</t>
    </r>
    <r>
      <rPr>
        <sz val="11"/>
        <rFont val="ＭＳ Ｐゴシック"/>
        <family val="3"/>
        <charset val="128"/>
      </rPr>
      <t/>
    </r>
    <phoneticPr fontId="2"/>
  </si>
  <si>
    <r>
      <t>4Q
（1-3月）</t>
    </r>
    <r>
      <rPr>
        <sz val="11"/>
        <rFont val="ＭＳ Ｐゴシック"/>
        <family val="3"/>
        <charset val="128"/>
      </rPr>
      <t/>
    </r>
    <phoneticPr fontId="2"/>
  </si>
  <si>
    <r>
      <rPr>
        <sz val="12"/>
        <color indexed="12"/>
        <rFont val="Meiryo UI"/>
        <family val="3"/>
        <charset val="128"/>
      </rPr>
      <t>FY2010</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</si>
  <si>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FY2011</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</si>
  <si>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FY2012</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</si>
  <si>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FY2013</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</si>
  <si>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FY2014</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</si>
  <si>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FY2015</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</si>
  <si>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FY2016</t>
    </r>
    <r>
      <rPr>
        <sz val="12"/>
        <rFont val="Meiryo UI"/>
        <family val="3"/>
        <charset val="128"/>
      </rPr>
      <t xml:space="preserve">
（4-3月）</t>
    </r>
    <r>
      <rPr>
        <sz val="11"/>
        <rFont val="ＭＳ Ｐゴシック"/>
        <family val="3"/>
        <charset val="128"/>
      </rPr>
      <t/>
    </r>
    <phoneticPr fontId="2"/>
  </si>
  <si>
    <r>
      <rPr>
        <b/>
        <i/>
        <sz val="14"/>
        <color indexed="12"/>
        <rFont val="Meiryo UI"/>
        <family val="3"/>
        <charset val="128"/>
      </rPr>
      <t>　　　R&amp;D Expenditures</t>
    </r>
    <phoneticPr fontId="2"/>
  </si>
  <si>
    <t>1Q
（4-6月）</t>
    <phoneticPr fontId="2"/>
  </si>
  <si>
    <r>
      <t>1Q
（4-6月）</t>
    </r>
    <r>
      <rPr>
        <sz val="11"/>
        <rFont val="ＭＳ Ｐゴシック"/>
        <family val="3"/>
        <charset val="128"/>
      </rPr>
      <t/>
    </r>
    <phoneticPr fontId="2"/>
  </si>
  <si>
    <r>
      <t>2Q
（7-9月）</t>
    </r>
    <r>
      <rPr>
        <sz val="11"/>
        <rFont val="ＭＳ Ｐゴシック"/>
        <family val="3"/>
        <charset val="128"/>
      </rPr>
      <t/>
    </r>
    <phoneticPr fontId="2"/>
  </si>
  <si>
    <r>
      <t>3Q
（10-12月）</t>
    </r>
    <r>
      <rPr>
        <sz val="11"/>
        <rFont val="ＭＳ Ｐゴシック"/>
        <family val="3"/>
        <charset val="128"/>
      </rPr>
      <t/>
    </r>
    <phoneticPr fontId="2"/>
  </si>
  <si>
    <r>
      <rPr>
        <sz val="12"/>
        <color indexed="12"/>
        <rFont val="Meiryo UI"/>
        <family val="3"/>
        <charset val="128"/>
      </rPr>
      <t>FY2017</t>
    </r>
    <r>
      <rPr>
        <sz val="12"/>
        <rFont val="Meiryo UI"/>
        <family val="3"/>
        <charset val="128"/>
      </rPr>
      <t xml:space="preserve">
（4-3月）</t>
    </r>
    <rPh sb="11" eb="12">
      <t>ガツ</t>
    </rPh>
    <phoneticPr fontId="2"/>
  </si>
  <si>
    <r>
      <t xml:space="preserve">2017年3月期
</t>
    </r>
    <r>
      <rPr>
        <sz val="12"/>
        <color indexed="12"/>
        <rFont val="Meiryo UI"/>
        <family val="3"/>
        <charset val="128"/>
      </rPr>
      <t>FY2017</t>
    </r>
    <phoneticPr fontId="2"/>
  </si>
  <si>
    <r>
      <t xml:space="preserve">2017年3月期
</t>
    </r>
    <r>
      <rPr>
        <sz val="12"/>
        <color indexed="12"/>
        <rFont val="Meiryo UI"/>
        <family val="3"/>
        <charset val="128"/>
      </rPr>
      <t>FY2017</t>
    </r>
    <phoneticPr fontId="2"/>
  </si>
  <si>
    <r>
      <t xml:space="preserve">2017年3月期
</t>
    </r>
    <r>
      <rPr>
        <sz val="12"/>
        <color indexed="12"/>
        <rFont val="Meiryo UI"/>
        <family val="3"/>
        <charset val="128"/>
      </rPr>
      <t>FY2017</t>
    </r>
    <phoneticPr fontId="2"/>
  </si>
  <si>
    <r>
      <rPr>
        <sz val="12"/>
        <color indexed="12"/>
        <rFont val="Meiryo UI"/>
        <family val="3"/>
        <charset val="128"/>
      </rPr>
      <t>FY2017</t>
    </r>
    <r>
      <rPr>
        <sz val="12"/>
        <rFont val="Meiryo UI"/>
        <family val="3"/>
        <charset val="128"/>
      </rPr>
      <t xml:space="preserve">
（4-3月）</t>
    </r>
    <r>
      <rPr>
        <sz val="11"/>
        <rFont val="ＭＳ Ｐゴシック"/>
        <family val="3"/>
        <charset val="128"/>
      </rPr>
      <t/>
    </r>
    <phoneticPr fontId="2"/>
  </si>
  <si>
    <r>
      <t xml:space="preserve">2017年3月期
</t>
    </r>
    <r>
      <rPr>
        <sz val="12"/>
        <color indexed="12"/>
        <rFont val="Meiryo UI"/>
        <family val="3"/>
        <charset val="128"/>
      </rPr>
      <t>FY2017</t>
    </r>
    <phoneticPr fontId="2"/>
  </si>
  <si>
    <r>
      <t xml:space="preserve">2018年3月期
</t>
    </r>
    <r>
      <rPr>
        <sz val="12"/>
        <color indexed="12"/>
        <rFont val="Meiryo UI"/>
        <family val="3"/>
        <charset val="128"/>
      </rPr>
      <t>FY2018</t>
    </r>
    <phoneticPr fontId="2"/>
  </si>
  <si>
    <r>
      <t xml:space="preserve">2019年3月期
</t>
    </r>
    <r>
      <rPr>
        <sz val="12"/>
        <color indexed="12"/>
        <rFont val="Meiryo UI"/>
        <family val="3"/>
        <charset val="128"/>
      </rPr>
      <t>FY2019</t>
    </r>
    <phoneticPr fontId="2"/>
  </si>
  <si>
    <r>
      <rPr>
        <sz val="12"/>
        <color indexed="12"/>
        <rFont val="Meiryo UI"/>
        <family val="3"/>
        <charset val="128"/>
      </rPr>
      <t>FY2018</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</si>
  <si>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FY2018</t>
    </r>
    <r>
      <rPr>
        <sz val="12"/>
        <rFont val="Meiryo UI"/>
        <family val="3"/>
        <charset val="128"/>
      </rPr>
      <t xml:space="preserve">
（4-3月）</t>
    </r>
    <rPh sb="11" eb="12">
      <t>ガツ</t>
    </rPh>
    <phoneticPr fontId="2"/>
  </si>
  <si>
    <r>
      <rPr>
        <sz val="12"/>
        <color indexed="12"/>
        <rFont val="Meiryo UI"/>
        <family val="3"/>
        <charset val="128"/>
      </rPr>
      <t>FY2019</t>
    </r>
    <r>
      <rPr>
        <sz val="12"/>
        <rFont val="Meiryo UI"/>
        <family val="3"/>
        <charset val="128"/>
      </rPr>
      <t xml:space="preserve">
（4-3月）</t>
    </r>
    <r>
      <rPr>
        <sz val="11"/>
        <rFont val="ＭＳ Ｐゴシック"/>
        <family val="3"/>
        <charset val="128"/>
      </rPr>
      <t/>
    </r>
    <phoneticPr fontId="2"/>
  </si>
  <si>
    <t>ー</t>
  </si>
  <si>
    <t>ー</t>
    <phoneticPr fontId="2"/>
  </si>
  <si>
    <r>
      <rPr>
        <sz val="12"/>
        <color indexed="12"/>
        <rFont val="Meiryo UI"/>
        <family val="3"/>
        <charset val="128"/>
      </rPr>
      <t>FY2019</t>
    </r>
    <r>
      <rPr>
        <sz val="12"/>
        <rFont val="Meiryo UI"/>
        <family val="3"/>
        <charset val="128"/>
      </rPr>
      <t xml:space="preserve">
（4-12月）</t>
    </r>
    <rPh sb="12" eb="13">
      <t>ガツ</t>
    </rPh>
    <phoneticPr fontId="2"/>
  </si>
  <si>
    <t>IFRS基準</t>
    <rPh sb="4" eb="6">
      <t>キジュン</t>
    </rPh>
    <phoneticPr fontId="2"/>
  </si>
  <si>
    <t>日本基準</t>
    <rPh sb="0" eb="2">
      <t>ニホン</t>
    </rPh>
    <rPh sb="2" eb="4">
      <t>キジュン</t>
    </rPh>
    <phoneticPr fontId="2"/>
  </si>
  <si>
    <t>　ESD</t>
    <phoneticPr fontId="2"/>
  </si>
  <si>
    <t>　TSD</t>
    <phoneticPr fontId="2"/>
  </si>
  <si>
    <t xml:space="preserve">  Endoscopic Solutions Division</t>
    <phoneticPr fontId="2"/>
  </si>
  <si>
    <t xml:space="preserve">  Medical</t>
    <phoneticPr fontId="2"/>
  </si>
  <si>
    <t xml:space="preserve">  Endoscopic Solutions Division</t>
    <phoneticPr fontId="2"/>
  </si>
  <si>
    <t>　Therapeutic Solutions Division</t>
    <phoneticPr fontId="2"/>
  </si>
  <si>
    <t>―</t>
    <phoneticPr fontId="2"/>
  </si>
  <si>
    <t>―</t>
    <phoneticPr fontId="2"/>
  </si>
  <si>
    <r>
      <t xml:space="preserve">2020年3月期
</t>
    </r>
    <r>
      <rPr>
        <sz val="12"/>
        <color indexed="12"/>
        <rFont val="Meiryo UI"/>
        <family val="3"/>
        <charset val="128"/>
      </rPr>
      <t>FY2020</t>
    </r>
    <phoneticPr fontId="2"/>
  </si>
  <si>
    <t xml:space="preserve">  Therapeutic Solutions Division</t>
    <phoneticPr fontId="2"/>
  </si>
  <si>
    <t>　　　研究開発支出の状況</t>
    <rPh sb="3" eb="5">
      <t>ケンキュウ</t>
    </rPh>
    <rPh sb="5" eb="7">
      <t>カイハツ</t>
    </rPh>
    <rPh sb="7" eb="9">
      <t>シシュツ</t>
    </rPh>
    <rPh sb="10" eb="12">
      <t>ジョウキョウ</t>
    </rPh>
    <phoneticPr fontId="2"/>
  </si>
  <si>
    <t>　　　資本的支出の状況</t>
    <rPh sb="3" eb="6">
      <t>シホンテキ</t>
    </rPh>
    <rPh sb="6" eb="8">
      <t>シシュツ</t>
    </rPh>
    <rPh sb="9" eb="11">
      <t>ジョウキョウ</t>
    </rPh>
    <phoneticPr fontId="2"/>
  </si>
  <si>
    <t>研究開発支出</t>
    <rPh sb="0" eb="2">
      <t>ケンキュウ</t>
    </rPh>
    <rPh sb="2" eb="4">
      <t>カイハツ</t>
    </rPh>
    <rPh sb="4" eb="6">
      <t>シシュツ</t>
    </rPh>
    <phoneticPr fontId="2"/>
  </si>
  <si>
    <t>資本的支出</t>
    <rPh sb="0" eb="3">
      <t>シホンテキ</t>
    </rPh>
    <rPh sb="3" eb="5">
      <t>シシュツ</t>
    </rPh>
    <phoneticPr fontId="2"/>
  </si>
  <si>
    <t>ー</t>
    <phoneticPr fontId="2"/>
  </si>
  <si>
    <r>
      <rPr>
        <sz val="12"/>
        <color indexed="12"/>
        <rFont val="Meiryo UI"/>
        <family val="3"/>
        <charset val="128"/>
      </rPr>
      <t>FY2020</t>
    </r>
    <r>
      <rPr>
        <sz val="12"/>
        <rFont val="Meiryo UI"/>
        <family val="3"/>
        <charset val="128"/>
      </rPr>
      <t xml:space="preserve">
（4-3月）</t>
    </r>
    <rPh sb="11" eb="12">
      <t>ガツ</t>
    </rPh>
    <phoneticPr fontId="2"/>
  </si>
  <si>
    <r>
      <t xml:space="preserve">2021年3月期
</t>
    </r>
    <r>
      <rPr>
        <sz val="12"/>
        <color indexed="12"/>
        <rFont val="Meiryo UI"/>
        <family val="3"/>
        <charset val="128"/>
      </rPr>
      <t>FY2021</t>
    </r>
    <phoneticPr fontId="2"/>
  </si>
  <si>
    <r>
      <rPr>
        <sz val="12"/>
        <color indexed="12"/>
        <rFont val="Meiryo UI"/>
        <family val="3"/>
        <charset val="128"/>
      </rPr>
      <t>FY2021</t>
    </r>
    <r>
      <rPr>
        <sz val="12"/>
        <rFont val="Meiryo UI"/>
        <family val="3"/>
        <charset val="128"/>
      </rPr>
      <t xml:space="preserve">
（4-3月）</t>
    </r>
    <rPh sb="11" eb="12">
      <t>ガツ</t>
    </rPh>
    <phoneticPr fontId="2"/>
  </si>
  <si>
    <t>EBITDA Margin</t>
    <phoneticPr fontId="2"/>
  </si>
  <si>
    <t>Depreciation and amortization</t>
    <phoneticPr fontId="2"/>
  </si>
  <si>
    <t>ー</t>
    <phoneticPr fontId="2"/>
  </si>
  <si>
    <t>―</t>
  </si>
  <si>
    <t>FY2020
（4-3月）</t>
    <rPh sb="11" eb="12">
      <t>ガツ</t>
    </rPh>
    <phoneticPr fontId="2"/>
  </si>
  <si>
    <t>Operating profit</t>
    <phoneticPr fontId="2"/>
  </si>
  <si>
    <t xml:space="preserve">※FY2021Q2より映像事業を⾮継続事業に分類したことに伴い、FY2020Q1、Q2、Q3、Q4、通期、FY2021Q1の数値は継続事業の⾦額を表⽰しています。
</t>
    <rPh sb="29" eb="30">
      <t>トモナ</t>
    </rPh>
    <phoneticPr fontId="2"/>
  </si>
  <si>
    <t xml:space="preserve">　　　Consolidated Cash Flows </t>
    <phoneticPr fontId="2"/>
  </si>
  <si>
    <r>
      <t xml:space="preserve">2022年3月期
</t>
    </r>
    <r>
      <rPr>
        <sz val="12"/>
        <color indexed="12"/>
        <rFont val="Meiryo UI"/>
        <family val="3"/>
        <charset val="128"/>
      </rPr>
      <t>FY2022</t>
    </r>
    <phoneticPr fontId="2"/>
  </si>
  <si>
    <r>
      <rPr>
        <sz val="12"/>
        <color indexed="12"/>
        <rFont val="Meiryo UI"/>
        <family val="3"/>
        <charset val="128"/>
      </rPr>
      <t>FY2022</t>
    </r>
    <r>
      <rPr>
        <sz val="12"/>
        <rFont val="Meiryo UI"/>
        <family val="3"/>
        <charset val="128"/>
      </rPr>
      <t xml:space="preserve">
（4-3月）</t>
    </r>
    <rPh sb="11" eb="12">
      <t>ガツ</t>
    </rPh>
    <phoneticPr fontId="2"/>
  </si>
  <si>
    <t>※FY2021Q2より映像事業を⾮継続事業に分類したことに伴い、FY2020Q1、Q2、Q3、Q4、通期、FY2021Q1の数値も組み替えて継続事業の⾦額を表⽰しています。</t>
    <rPh sb="29" eb="30">
      <t>トモナ</t>
    </rPh>
    <rPh sb="50" eb="52">
      <t>ツウキ</t>
    </rPh>
    <phoneticPr fontId="2"/>
  </si>
  <si>
    <r>
      <t xml:space="preserve">2021年3月期 (気管支鏡の数値を組み替え後の実績）
</t>
    </r>
    <r>
      <rPr>
        <sz val="12"/>
        <color rgb="FF0000CC"/>
        <rFont val="Meiryo UI"/>
        <family val="3"/>
        <charset val="128"/>
      </rPr>
      <t>FY2021 (The figures after restated the revenue of bronchoscopes)</t>
    </r>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</si>
  <si>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</si>
  <si>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</si>
  <si>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r>
      <t xml:space="preserve">2023年3月期
</t>
    </r>
    <r>
      <rPr>
        <sz val="12"/>
        <color indexed="12"/>
        <rFont val="Meiryo UI"/>
        <family val="3"/>
        <charset val="128"/>
      </rPr>
      <t>FY2023</t>
    </r>
    <phoneticPr fontId="2"/>
  </si>
  <si>
    <r>
      <rPr>
        <sz val="12"/>
        <color indexed="12"/>
        <rFont val="Meiryo UI"/>
        <family val="3"/>
        <charset val="128"/>
      </rPr>
      <t>FY2023</t>
    </r>
    <r>
      <rPr>
        <sz val="12"/>
        <rFont val="Meiryo UI"/>
        <family val="3"/>
        <charset val="128"/>
      </rPr>
      <t xml:space="preserve">
（4-3月）</t>
    </r>
    <rPh sb="11" eb="12">
      <t>ガツ</t>
    </rPh>
    <phoneticPr fontId="2"/>
  </si>
  <si>
    <t xml:space="preserve">※FY2023Q2より科学事業を⾮継続事業に分類したことに伴い、FY2022Q1、Q2、Q3、Q4、通期、FY2023Q1の数値は継続事業の⾦額を表⽰しています。
</t>
    <rPh sb="11" eb="13">
      <t>カガク</t>
    </rPh>
    <rPh sb="29" eb="30">
      <t>トモナ</t>
    </rPh>
    <phoneticPr fontId="2"/>
  </si>
  <si>
    <t>※FY2023Q2より科学事業を⾮継続事業に分類したことに伴い、FY2022Q1、Q2、Q3、Q4、通期、FY2023Q1の数値も組み替えて継続事業の⾦額を表⽰しています。</t>
    <rPh sb="11" eb="13">
      <t>カガク</t>
    </rPh>
    <rPh sb="29" eb="30">
      <t>トモナ</t>
    </rPh>
    <rPh sb="50" eb="52">
      <t>ツウキ</t>
    </rPh>
    <phoneticPr fontId="2"/>
  </si>
  <si>
    <t xml:space="preserve">*From FY2021Q2, Imaging Business has been reclassified as a discontinued operation. Accordingly, we restated figures for FY2020Q1, Q2, Q3, Q4, total, and FY2021Q1 to be related to continuing operations only. </t>
    <phoneticPr fontId="2"/>
  </si>
  <si>
    <t xml:space="preserve">*From FY2023Q2, Scientific Solutions Business has been reclassified as a discontinued operation. Accordingly, we restated figures for FY2022Q1, Q2, Q3, Q4, total, and FY2023Q1 to be related to continuing operations only. </t>
    <phoneticPr fontId="2"/>
  </si>
  <si>
    <t>※FY2023Q2より科学事業を⾮継続事業に分類したことに伴い、FY2022Q3、Q4、totalの数値も組み替えて表⽰しています。</t>
    <phoneticPr fontId="2"/>
  </si>
  <si>
    <t>*From FY2023Q2, Scientific Solutions Business has been reclassified as a discontinued operation. Accordingly, we restated figures for FY2022Q3, Q4 and total.</t>
    <phoneticPr fontId="2"/>
  </si>
  <si>
    <r>
      <t xml:space="preserve">2024年3月期
</t>
    </r>
    <r>
      <rPr>
        <sz val="12"/>
        <color indexed="12"/>
        <rFont val="Meiryo UI"/>
        <family val="3"/>
        <charset val="128"/>
      </rPr>
      <t>FY2024</t>
    </r>
    <phoneticPr fontId="2"/>
  </si>
  <si>
    <r>
      <rPr>
        <sz val="12"/>
        <color indexed="12"/>
        <rFont val="Meiryo UI"/>
        <family val="3"/>
        <charset val="128"/>
      </rPr>
      <t>FY2024</t>
    </r>
    <r>
      <rPr>
        <sz val="12"/>
        <rFont val="Meiryo UI"/>
        <family val="3"/>
        <charset val="128"/>
      </rPr>
      <t xml:space="preserve">
（4-3月）</t>
    </r>
    <rPh sb="11" eb="12">
      <t>ガツ</t>
    </rPh>
    <phoneticPr fontId="2"/>
  </si>
  <si>
    <t>ー</t>
    <phoneticPr fontId="2"/>
  </si>
  <si>
    <r>
      <t xml:space="preserve">2025年3月期
</t>
    </r>
    <r>
      <rPr>
        <sz val="12"/>
        <color indexed="12"/>
        <rFont val="Meiryo UI"/>
        <family val="3"/>
        <charset val="128"/>
      </rPr>
      <t>FY2025</t>
    </r>
    <phoneticPr fontId="2"/>
  </si>
  <si>
    <r>
      <rPr>
        <sz val="12"/>
        <color indexed="12"/>
        <rFont val="Meiryo UI"/>
        <family val="3"/>
        <charset val="128"/>
      </rPr>
      <t>FY2025</t>
    </r>
    <r>
      <rPr>
        <sz val="12"/>
        <rFont val="Meiryo UI"/>
        <family val="3"/>
        <charset val="128"/>
      </rPr>
      <t xml:space="preserve">
（4-3月）</t>
    </r>
    <rPh sb="11" eb="12">
      <t>ガツ</t>
    </rPh>
    <phoneticPr fontId="2"/>
  </si>
  <si>
    <t xml:space="preserve">  Other, Corporate</t>
    <phoneticPr fontId="2"/>
  </si>
  <si>
    <t>ー</t>
    <phoneticPr fontId="2"/>
  </si>
  <si>
    <t>※FY2025Q1より整形外科事業を⾮継続事業に分類したことに伴い、FY2024Q1、Q2、Q3、Q4、通期の数値も組み替えて表⽰しています。</t>
    <rPh sb="11" eb="13">
      <t>セイケイ</t>
    </rPh>
    <rPh sb="13" eb="15">
      <t>ゲカ</t>
    </rPh>
    <rPh sb="15" eb="17">
      <t>ジギョウ</t>
    </rPh>
    <rPh sb="31" eb="32">
      <t>トモナ</t>
    </rPh>
    <rPh sb="52" eb="54">
      <t>ツウキ</t>
    </rPh>
    <phoneticPr fontId="2"/>
  </si>
  <si>
    <t>*From FY2025Q1, Orthopedic  Business has been reclassified as a discontinued operation. Accordingly, we restated figures for FY2024Q1, Q2, Q3, Q4 and total.</t>
    <phoneticPr fontId="2"/>
  </si>
  <si>
    <t>※FY2025Q1より整形外科事業を⾮継続事業に分類したことに伴い、FY2024Q1、Q2、Q3、Q4、通期は継続事業の金額を表示しています。また、FY2024Q1、Q2、Q3、Q4、通期の「その他、全社」の数値も組み替えて表⽰しています。</t>
    <rPh sb="52" eb="54">
      <t>ツウキ</t>
    </rPh>
    <rPh sb="55" eb="59">
      <t>ケイゾクジギョウ</t>
    </rPh>
    <rPh sb="60" eb="62">
      <t>キンガク</t>
    </rPh>
    <rPh sb="63" eb="65">
      <t>ヒョウジ</t>
    </rPh>
    <rPh sb="92" eb="94">
      <t>ツウキ</t>
    </rPh>
    <phoneticPr fontId="2"/>
  </si>
  <si>
    <t>※FY2025Q1より整形外科事業を⾮継続事業に分類したことに伴い、FY2024Q1、Q2、Q3、Q4、通期の数値も組み替えて継続事業の⾦額を表⽰しています。</t>
    <rPh sb="11" eb="13">
      <t>セイケイ</t>
    </rPh>
    <rPh sb="13" eb="15">
      <t>ゲカ</t>
    </rPh>
    <rPh sb="15" eb="17">
      <t>ジギョウ</t>
    </rPh>
    <rPh sb="31" eb="32">
      <t>トモナ</t>
    </rPh>
    <rPh sb="52" eb="54">
      <t>ツウキ</t>
    </rPh>
    <phoneticPr fontId="2"/>
  </si>
  <si>
    <t xml:space="preserve">*From FY2025Q1, Orthopedic  Business has been reclassified as a discontinued operation.. Accordingly, we restated figures for FY2024Q1, Q2, Q3, Q4, and total to be related to continuing operations only. </t>
    <phoneticPr fontId="2"/>
  </si>
  <si>
    <t>*From FY2025Q1, Orthopedic  Business has been reclassified as a discontinued operation. Accordingly, we restated figures for FY2024Q1, Q2, Q3, Q4, and total to be related to continuing operations only. In addition, we restated figures for FY2024Q1, Q2, Q3, Q4 and total of "Other, Corporate" .</t>
    <phoneticPr fontId="2"/>
  </si>
  <si>
    <t>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</si>
</sst>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_);[Red]\(#,##0\)"/>
    <numFmt numFmtId="179" formatCode="#,##0_ ;[Red]\-#,##0\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Arial"/>
      <family val="2"/>
    </font>
    <font>
      <b/>
      <i/>
      <sz val="14"/>
      <name val="Meiryo UI"/>
      <family val="3"/>
      <charset val="128"/>
    </font>
    <font>
      <b/>
      <i/>
      <sz val="14"/>
      <color indexed="12"/>
      <name val="Meiryo UI"/>
      <family val="3"/>
      <charset val="128"/>
    </font>
    <font>
      <sz val="12"/>
      <name val="Meiryo UI"/>
      <family val="3"/>
      <charset val="128"/>
    </font>
    <font>
      <b/>
      <i/>
      <sz val="14"/>
      <color indexed="8"/>
      <name val="Meiryo UI"/>
      <family val="3"/>
      <charset val="128"/>
    </font>
    <font>
      <b/>
      <i/>
      <sz val="12"/>
      <name val="Meiryo UI"/>
      <family val="3"/>
      <charset val="128"/>
    </font>
    <font>
      <sz val="12"/>
      <color indexed="8"/>
      <name val="Meiryo UI"/>
      <family val="3"/>
      <charset val="128"/>
    </font>
    <font>
      <sz val="12"/>
      <color indexed="12"/>
      <name val="Meiryo UI"/>
      <family val="3"/>
      <charset val="128"/>
    </font>
    <font>
      <b/>
      <i/>
      <sz val="14"/>
      <color rgb="FF0000CC"/>
      <name val="Meiryo UI"/>
      <family val="3"/>
      <charset val="128"/>
    </font>
    <font>
      <sz val="12"/>
      <color rgb="FF0000CC"/>
      <name val="Meiryo UI"/>
      <family val="3"/>
      <charset val="128"/>
    </font>
    <font>
      <sz val="12"/>
      <color rgb="FF0000CC"/>
      <name val="Arial"/>
      <family val="2"/>
    </font>
    <font>
      <sz val="11"/>
      <name val="Meiryo UI"/>
      <family val="3"/>
      <charset val="128"/>
    </font>
    <font>
      <sz val="11"/>
      <color rgb="FF0000CC"/>
      <name val="Meiryo UI"/>
      <family val="3"/>
      <charset val="128"/>
    </font>
  </fonts>
  <fills count="3">
    <fill>
      <patternFill patternType="none"/>
    </fill>
    <fill>
      <patternFill patternType="gray125"/>
    </fill>
    <fill>
      <patternFill patternType="solid">
        <fgColor theme="0" tint="-0.14999847407452621"/>
        <bgColor indexed="64"/>
      </patternFill>
    </fill>
  </fills>
  <borders count="140">
    <border>
      <left/>
      <right/>
      <top/>
      <bottom/>
      <diagonal/>
    </border>
    <border>
      <left/>
      <right/>
      <top style="thin">
        <color indexed="64"/>
      </top>
      <bottom style="hair">
        <color indexed="64"/>
      </bottom>
      <diagonal/>
    </border>
    <border>
      <left/>
      <right/>
      <top style="thin">
        <color indexed="64"/>
      </top>
      <bottom/>
      <diagonal/>
    </border>
    <border>
      <left/>
      <right style="thin">
        <color indexed="64"/>
      </right>
      <top style="thin">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medium">
        <color indexed="64"/>
      </right>
      <top style="thin">
        <color indexed="64"/>
      </top>
      <bottom/>
      <diagonal/>
    </border>
    <border>
      <left style="hair">
        <color indexed="64"/>
      </left>
      <right/>
      <top/>
      <bottom style="medium">
        <color indexed="64"/>
      </bottom>
      <diagonal/>
    </border>
    <border>
      <left style="medium">
        <color indexed="64"/>
      </left>
      <right/>
      <top/>
      <bottom/>
      <diagonal/>
    </border>
    <border>
      <left style="thin">
        <color indexed="64"/>
      </left>
      <right/>
      <top/>
      <bottom/>
      <diagonal/>
    </border>
    <border>
      <left style="hair">
        <color indexed="64"/>
      </left>
      <right style="hair">
        <color indexed="64"/>
      </right>
      <top style="medium">
        <color indexed="64"/>
      </top>
      <bottom/>
      <diagonal/>
    </border>
    <border>
      <left style="thin">
        <color indexed="64"/>
      </left>
      <right style="hair">
        <color indexed="64"/>
      </right>
      <top style="medium">
        <color indexed="64"/>
      </top>
      <bottom/>
      <diagonal/>
    </border>
    <border>
      <left/>
      <right style="thin">
        <color indexed="64"/>
      </right>
      <top/>
      <bottom/>
      <diagonal/>
    </border>
    <border>
      <left style="hair">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bottom/>
      <diagonal/>
    </border>
    <border>
      <left style="hair">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hair">
        <color indexed="64"/>
      </left>
      <right style="hair">
        <color indexed="64"/>
      </right>
      <top/>
      <bottom/>
      <diagonal/>
    </border>
    <border>
      <left style="thin">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double">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thin">
        <color indexed="64"/>
      </left>
      <right style="hair">
        <color indexed="64"/>
      </right>
      <top style="double">
        <color indexed="64"/>
      </top>
      <bottom style="thin">
        <color indexed="64"/>
      </bottom>
      <diagonal/>
    </border>
    <border>
      <left/>
      <right style="hair">
        <color indexed="64"/>
      </right>
      <top style="thin">
        <color indexed="64"/>
      </top>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top style="medium">
        <color indexed="64"/>
      </top>
      <bottom style="thin">
        <color indexed="64"/>
      </bottom>
      <diagonal/>
    </border>
    <border>
      <left/>
      <right style="hair">
        <color theme="1"/>
      </right>
      <top/>
      <bottom style="hair">
        <color indexed="64"/>
      </bottom>
      <diagonal/>
    </border>
    <border>
      <left style="hair">
        <color theme="1"/>
      </left>
      <right/>
      <top/>
      <bottom/>
      <diagonal/>
    </border>
    <border>
      <left style="hair">
        <color theme="1"/>
      </left>
      <right/>
      <top style="medium">
        <color indexed="64"/>
      </top>
      <bottom/>
      <diagonal/>
    </border>
    <border>
      <left style="hair">
        <color theme="1"/>
      </left>
      <right style="hair">
        <color theme="1"/>
      </right>
      <top style="medium">
        <color indexed="64"/>
      </top>
      <bottom/>
      <diagonal/>
    </border>
    <border>
      <left style="hair">
        <color theme="1"/>
      </left>
      <right style="hair">
        <color theme="1"/>
      </right>
      <top/>
      <bottom/>
      <diagonal/>
    </border>
    <border>
      <left style="hair">
        <color theme="1"/>
      </left>
      <right/>
      <top/>
      <bottom style="medium">
        <color indexed="64"/>
      </bottom>
      <diagonal/>
    </border>
    <border>
      <left style="hair">
        <color theme="1"/>
      </left>
      <right style="hair">
        <color theme="1"/>
      </right>
      <top/>
      <bottom style="medium">
        <color indexed="64"/>
      </bottom>
      <diagonal/>
    </border>
    <border>
      <left/>
      <right style="hair">
        <color theme="1"/>
      </right>
      <top style="medium">
        <color indexed="64"/>
      </top>
      <bottom/>
      <diagonal/>
    </border>
    <border>
      <left style="hair">
        <color theme="1"/>
      </left>
      <right style="thin">
        <color indexed="64"/>
      </right>
      <top style="double">
        <color indexed="64"/>
      </top>
      <bottom style="thin">
        <color indexed="64"/>
      </bottom>
      <diagonal/>
    </border>
    <border>
      <left/>
      <right style="hair">
        <color theme="1"/>
      </right>
      <top/>
      <bottom/>
      <diagonal/>
    </border>
    <border>
      <left style="hair">
        <color theme="1"/>
      </left>
      <right/>
      <top style="double">
        <color indexed="64"/>
      </top>
      <bottom style="thin">
        <color indexed="64"/>
      </bottom>
      <diagonal/>
    </border>
    <border>
      <left/>
      <right style="hair">
        <color theme="1"/>
      </right>
      <top style="double">
        <color indexed="64"/>
      </top>
      <bottom style="thin">
        <color indexed="64"/>
      </bottom>
      <diagonal/>
    </border>
    <border>
      <left/>
      <right style="hair">
        <color theme="1"/>
      </right>
      <top/>
      <bottom style="medium">
        <color indexed="64"/>
      </bottom>
      <diagonal/>
    </border>
    <border>
      <left style="hair">
        <color theme="1"/>
      </left>
      <right style="thin">
        <color indexed="64"/>
      </right>
      <top style="medium">
        <color indexed="64"/>
      </top>
      <bottom/>
      <diagonal/>
    </border>
    <border>
      <left style="hair">
        <color theme="1"/>
      </left>
      <right style="thin">
        <color indexed="64"/>
      </right>
      <top/>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hair">
        <color indexed="64"/>
      </bottom>
      <diagonal/>
    </border>
    <border>
      <left style="hair">
        <color theme="1"/>
      </left>
      <right/>
      <top style="thin">
        <color indexed="64"/>
      </top>
      <bottom/>
      <diagonal/>
    </border>
    <border>
      <left style="hair">
        <color theme="1"/>
      </left>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right style="hair">
        <color theme="1"/>
      </right>
      <top style="thin">
        <color indexed="64"/>
      </top>
      <bottom style="medium">
        <color indexed="64"/>
      </bottom>
      <diagonal/>
    </border>
    <border>
      <left style="hair">
        <color theme="1"/>
      </left>
      <right style="hair">
        <color indexed="64"/>
      </right>
      <top/>
      <bottom/>
      <diagonal/>
    </border>
    <border>
      <left style="hair">
        <color theme="1"/>
      </left>
      <right style="hair">
        <color indexed="64"/>
      </right>
      <top/>
      <bottom style="medium">
        <color indexed="64"/>
      </bottom>
      <diagonal/>
    </border>
    <border>
      <left style="hair">
        <color indexed="64"/>
      </left>
      <right/>
      <top style="hair">
        <color indexed="64"/>
      </top>
      <bottom/>
      <diagonal/>
    </border>
    <border>
      <left style="hair">
        <color indexed="64"/>
      </left>
      <right style="hair">
        <color theme="1"/>
      </right>
      <top style="hair">
        <color indexed="64"/>
      </top>
      <bottom/>
      <diagonal/>
    </border>
    <border>
      <left style="hair">
        <color indexed="64"/>
      </left>
      <right style="thin">
        <color indexed="64"/>
      </right>
      <top style="hair">
        <color indexed="64"/>
      </top>
      <bottom/>
      <diagonal/>
    </border>
    <border>
      <left/>
      <right style="medium">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diagonal/>
    </border>
    <border>
      <left style="hair">
        <color theme="1"/>
      </left>
      <right style="hair">
        <color theme="1"/>
      </right>
      <top style="thin">
        <color indexed="64"/>
      </top>
      <bottom/>
      <diagonal/>
    </border>
    <border>
      <left style="medium">
        <color indexed="64"/>
      </left>
      <right style="hair">
        <color indexed="64"/>
      </right>
      <top style="thin">
        <color indexed="64"/>
      </top>
      <bottom/>
      <diagonal/>
    </border>
    <border>
      <left style="hair">
        <color indexed="64"/>
      </left>
      <right style="medium">
        <color indexed="64"/>
      </right>
      <top style="hair">
        <color indexed="64"/>
      </top>
      <bottom/>
      <diagonal/>
    </border>
    <border>
      <left style="hair">
        <color indexed="64"/>
      </left>
      <right style="medium">
        <color indexed="64"/>
      </right>
      <top style="thin">
        <color indexed="64"/>
      </top>
      <bottom/>
      <diagonal/>
    </border>
    <border>
      <left style="hair">
        <color theme="1"/>
      </left>
      <right style="hair">
        <color indexed="64"/>
      </right>
      <top style="thin">
        <color indexed="64"/>
      </top>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83">
    <xf numFmtId="0" fontId="0" fillId="0" borderId="0" xfId="0">
      <alignment vertical="center"/>
    </xf>
    <xf numFmtId="0" fontId="4" fillId="0" borderId="0" xfId="0" applyFont="1">
      <alignment vertical="center"/>
    </xf>
    <xf numFmtId="0" fontId="11" fillId="0" borderId="0" xfId="0" applyFont="1">
      <alignment vertical="center"/>
    </xf>
    <xf numFmtId="38" fontId="6" fillId="0" borderId="0" xfId="2" applyFont="1" applyBorder="1">
      <alignment vertical="center"/>
    </xf>
    <xf numFmtId="0" fontId="7" fillId="0" borderId="0" xfId="0" applyFont="1">
      <alignment vertical="center"/>
    </xf>
    <xf numFmtId="0" fontId="5" fillId="0" borderId="0" xfId="0" applyFont="1">
      <alignment vertical="center"/>
    </xf>
    <xf numFmtId="0" fontId="8" fillId="0" borderId="0" xfId="0" applyFont="1">
      <alignment vertical="center"/>
    </xf>
    <xf numFmtId="0" fontId="6" fillId="0" borderId="0" xfId="0" applyFont="1">
      <alignment vertical="center"/>
    </xf>
    <xf numFmtId="0" fontId="3" fillId="0" borderId="0" xfId="0" applyFont="1">
      <alignment vertical="center"/>
    </xf>
    <xf numFmtId="176" fontId="9" fillId="0" borderId="0" xfId="0" applyNumberFormat="1" applyFont="1" applyAlignment="1">
      <alignment horizontal="right" vertical="center"/>
    </xf>
    <xf numFmtId="0" fontId="6" fillId="0" borderId="0" xfId="0" applyFont="1" applyAlignment="1">
      <alignment horizontal="center" vertical="center"/>
    </xf>
    <xf numFmtId="176" fontId="10" fillId="0" borderId="0" xfId="0" applyNumberFormat="1" applyFont="1" applyAlignment="1">
      <alignment horizontal="righ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8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0" borderId="10" xfId="0" applyFont="1" applyBorder="1" applyAlignment="1">
      <alignment horizontal="left" vertical="center"/>
    </xf>
    <xf numFmtId="38" fontId="6" fillId="0" borderId="11" xfId="2" applyFont="1" applyFill="1" applyBorder="1" applyAlignment="1">
      <alignment vertical="center"/>
    </xf>
    <xf numFmtId="9" fontId="6" fillId="0" borderId="0" xfId="1" applyFont="1" applyFill="1" applyBorder="1" applyAlignment="1">
      <alignment vertical="center"/>
    </xf>
    <xf numFmtId="9" fontId="6" fillId="0" borderId="14" xfId="1" applyFont="1" applyFill="1" applyBorder="1" applyAlignment="1">
      <alignment vertical="center"/>
    </xf>
    <xf numFmtId="38" fontId="6" fillId="0" borderId="0" xfId="2" applyFont="1" applyFill="1" applyBorder="1" applyAlignment="1">
      <alignment vertical="center"/>
    </xf>
    <xf numFmtId="38" fontId="6" fillId="0" borderId="11" xfId="2" applyFont="1" applyFill="1" applyBorder="1">
      <alignment vertical="center"/>
    </xf>
    <xf numFmtId="9" fontId="6" fillId="0" borderId="18" xfId="1" applyFont="1" applyFill="1" applyBorder="1">
      <alignment vertical="center"/>
    </xf>
    <xf numFmtId="9" fontId="6" fillId="0" borderId="19" xfId="1" applyFont="1" applyFill="1" applyBorder="1">
      <alignment vertical="center"/>
    </xf>
    <xf numFmtId="38" fontId="6" fillId="0" borderId="19" xfId="2" applyFont="1" applyFill="1" applyBorder="1">
      <alignment vertical="center"/>
    </xf>
    <xf numFmtId="38" fontId="6" fillId="0" borderId="87" xfId="2" applyFont="1" applyFill="1" applyBorder="1">
      <alignment vertical="center"/>
    </xf>
    <xf numFmtId="9" fontId="6" fillId="0" borderId="22" xfId="1" applyFont="1" applyFill="1" applyBorder="1">
      <alignment vertical="center"/>
    </xf>
    <xf numFmtId="9" fontId="6" fillId="0" borderId="23" xfId="1" applyFont="1" applyFill="1" applyBorder="1" applyAlignment="1">
      <alignment vertical="center"/>
    </xf>
    <xf numFmtId="9" fontId="6" fillId="0" borderId="23" xfId="1" applyFont="1" applyFill="1" applyBorder="1">
      <alignment vertical="center"/>
    </xf>
    <xf numFmtId="38" fontId="6" fillId="0" borderId="23" xfId="2" applyFont="1" applyFill="1" applyBorder="1">
      <alignment vertical="center"/>
    </xf>
    <xf numFmtId="38" fontId="6" fillId="0" borderId="24" xfId="2" applyFont="1" applyFill="1" applyBorder="1">
      <alignment vertical="center"/>
    </xf>
    <xf numFmtId="9" fontId="6" fillId="0" borderId="0" xfId="1" applyFont="1" applyFill="1" applyBorder="1">
      <alignment vertical="center"/>
    </xf>
    <xf numFmtId="9" fontId="6" fillId="0" borderId="25" xfId="1" applyFont="1" applyFill="1" applyBorder="1">
      <alignment vertical="center"/>
    </xf>
    <xf numFmtId="38" fontId="6" fillId="0" borderId="23" xfId="0" applyNumberFormat="1" applyFont="1" applyBorder="1">
      <alignment vertical="center"/>
    </xf>
    <xf numFmtId="176" fontId="9" fillId="0" borderId="19" xfId="0" applyNumberFormat="1" applyFont="1" applyBorder="1">
      <alignment vertical="center"/>
    </xf>
    <xf numFmtId="9" fontId="6" fillId="0" borderId="26" xfId="1" applyFont="1" applyFill="1" applyBorder="1">
      <alignment vertical="center"/>
    </xf>
    <xf numFmtId="9" fontId="6" fillId="0" borderId="14" xfId="1" applyFont="1" applyFill="1" applyBorder="1">
      <alignment vertical="center"/>
    </xf>
    <xf numFmtId="176" fontId="9" fillId="0" borderId="87" xfId="0" applyNumberFormat="1" applyFont="1" applyBorder="1">
      <alignment vertical="center"/>
    </xf>
    <xf numFmtId="9" fontId="6" fillId="0" borderId="90" xfId="1" applyFont="1" applyFill="1" applyBorder="1">
      <alignment vertical="center"/>
    </xf>
    <xf numFmtId="176" fontId="9" fillId="0" borderId="0" xfId="0" applyNumberFormat="1" applyFont="1">
      <alignment vertical="center"/>
    </xf>
    <xf numFmtId="9" fontId="6" fillId="0" borderId="27" xfId="1" applyFont="1" applyFill="1" applyBorder="1">
      <alignment vertical="center"/>
    </xf>
    <xf numFmtId="0" fontId="6" fillId="0" borderId="28" xfId="0" applyFont="1" applyBorder="1" applyAlignment="1">
      <alignment horizontal="left" vertical="center"/>
    </xf>
    <xf numFmtId="0" fontId="12" fillId="0" borderId="29" xfId="0" applyFont="1" applyBorder="1" applyAlignment="1">
      <alignment horizontal="left" vertical="center" shrinkToFit="1"/>
    </xf>
    <xf numFmtId="38" fontId="6" fillId="0" borderId="30" xfId="2" applyFont="1" applyFill="1" applyBorder="1" applyAlignment="1">
      <alignment vertical="center" shrinkToFit="1"/>
    </xf>
    <xf numFmtId="9" fontId="6" fillId="0" borderId="31" xfId="1" applyFont="1" applyFill="1" applyBorder="1" applyAlignment="1">
      <alignment vertical="center" shrinkToFit="1"/>
    </xf>
    <xf numFmtId="38" fontId="6" fillId="0" borderId="31" xfId="2" applyFont="1" applyFill="1" applyBorder="1" applyAlignment="1">
      <alignment vertical="center" shrinkToFit="1"/>
    </xf>
    <xf numFmtId="9" fontId="6" fillId="0" borderId="29" xfId="1" applyFont="1" applyFill="1" applyBorder="1" applyAlignment="1">
      <alignment vertical="center" shrinkToFit="1"/>
    </xf>
    <xf numFmtId="38" fontId="6" fillId="0" borderId="32" xfId="2" applyFont="1" applyFill="1" applyBorder="1" applyAlignment="1">
      <alignment vertical="center" shrinkToFit="1"/>
    </xf>
    <xf numFmtId="9" fontId="6" fillId="0" borderId="33" xfId="1" applyFont="1" applyFill="1" applyBorder="1" applyAlignment="1">
      <alignment vertical="center" shrinkToFit="1"/>
    </xf>
    <xf numFmtId="38" fontId="6" fillId="0" borderId="29" xfId="2" applyFont="1" applyFill="1" applyBorder="1" applyAlignment="1">
      <alignment vertical="center" shrinkToFit="1"/>
    </xf>
    <xf numFmtId="38" fontId="6" fillId="0" borderId="30" xfId="2" applyFont="1" applyFill="1" applyBorder="1">
      <alignment vertical="center"/>
    </xf>
    <xf numFmtId="9" fontId="6" fillId="0" borderId="31" xfId="1" applyFont="1" applyFill="1" applyBorder="1">
      <alignment vertical="center"/>
    </xf>
    <xf numFmtId="38" fontId="6" fillId="0" borderId="31" xfId="2" applyFont="1" applyFill="1" applyBorder="1">
      <alignment vertical="center"/>
    </xf>
    <xf numFmtId="9" fontId="6" fillId="0" borderId="9" xfId="1" applyFont="1" applyFill="1" applyBorder="1">
      <alignment vertical="center"/>
    </xf>
    <xf numFmtId="38" fontId="6" fillId="0" borderId="32" xfId="2" applyFont="1" applyFill="1" applyBorder="1">
      <alignment vertical="center"/>
    </xf>
    <xf numFmtId="9" fontId="6" fillId="0" borderId="29" xfId="1" applyFont="1" applyFill="1" applyBorder="1">
      <alignment vertical="center"/>
    </xf>
    <xf numFmtId="9" fontId="6" fillId="0" borderId="34" xfId="1" applyFont="1" applyFill="1" applyBorder="1">
      <alignment vertical="center"/>
    </xf>
    <xf numFmtId="38" fontId="6" fillId="0" borderId="31" xfId="0" applyNumberFormat="1" applyFont="1" applyBorder="1">
      <alignment vertical="center"/>
    </xf>
    <xf numFmtId="38" fontId="6" fillId="0" borderId="9" xfId="2" applyFont="1" applyFill="1" applyBorder="1">
      <alignment vertical="center"/>
    </xf>
    <xf numFmtId="176" fontId="9" fillId="0" borderId="9" xfId="0" applyNumberFormat="1" applyFont="1" applyBorder="1">
      <alignment vertical="center"/>
    </xf>
    <xf numFmtId="9" fontId="6" fillId="0" borderId="35" xfId="1" applyFont="1" applyFill="1" applyBorder="1">
      <alignment vertical="center"/>
    </xf>
    <xf numFmtId="176" fontId="9" fillId="0" borderId="29" xfId="0" applyNumberFormat="1" applyFont="1" applyBorder="1">
      <alignment vertical="center"/>
    </xf>
    <xf numFmtId="9" fontId="6" fillId="0" borderId="36" xfId="1" applyFont="1" applyFill="1" applyBorder="1">
      <alignment vertical="center"/>
    </xf>
    <xf numFmtId="0" fontId="6" fillId="0" borderId="0" xfId="0" applyFont="1" applyAlignment="1">
      <alignment horizontal="left" vertical="center"/>
    </xf>
    <xf numFmtId="9" fontId="6" fillId="0" borderId="0" xfId="1" applyFont="1" applyBorder="1">
      <alignment vertical="center"/>
    </xf>
    <xf numFmtId="38" fontId="6" fillId="0" borderId="0" xfId="0" applyNumberFormat="1" applyFont="1">
      <alignment vertical="center"/>
    </xf>
    <xf numFmtId="9" fontId="6" fillId="0" borderId="19" xfId="1" applyFont="1" applyFill="1" applyBorder="1" applyAlignment="1">
      <alignment vertical="center"/>
    </xf>
    <xf numFmtId="9" fontId="6" fillId="0" borderId="26" xfId="1" applyFont="1" applyFill="1" applyBorder="1" applyAlignment="1">
      <alignment vertical="center"/>
    </xf>
    <xf numFmtId="176" fontId="9" fillId="0" borderId="23" xfId="0" applyNumberFormat="1" applyFont="1" applyBorder="1">
      <alignment vertical="center"/>
    </xf>
    <xf numFmtId="9" fontId="6" fillId="0" borderId="37" xfId="1" applyFont="1" applyFill="1" applyBorder="1">
      <alignment vertical="center"/>
    </xf>
    <xf numFmtId="9" fontId="6" fillId="0" borderId="9" xfId="1" applyFont="1" applyFill="1" applyBorder="1" applyAlignment="1">
      <alignment vertical="center" shrinkToFit="1"/>
    </xf>
    <xf numFmtId="9" fontId="6" fillId="0" borderId="35" xfId="1" applyFont="1" applyFill="1" applyBorder="1" applyAlignment="1">
      <alignment vertical="center" shrinkToFit="1"/>
    </xf>
    <xf numFmtId="38" fontId="6" fillId="0" borderId="34" xfId="2" applyFont="1" applyFill="1" applyBorder="1" applyAlignment="1">
      <alignment vertical="center" shrinkToFit="1"/>
    </xf>
    <xf numFmtId="176" fontId="9" fillId="0" borderId="31" xfId="0" applyNumberFormat="1" applyFont="1" applyBorder="1">
      <alignment vertical="center"/>
    </xf>
    <xf numFmtId="9" fontId="6" fillId="0" borderId="38" xfId="1" applyFont="1" applyFill="1" applyBorder="1">
      <alignment vertical="center"/>
    </xf>
    <xf numFmtId="0" fontId="6" fillId="2" borderId="6" xfId="0" applyFont="1" applyFill="1" applyBorder="1" applyAlignment="1">
      <alignment horizontal="center" vertical="center"/>
    </xf>
    <xf numFmtId="0" fontId="6" fillId="2" borderId="14" xfId="0" applyFont="1" applyFill="1" applyBorder="1" applyAlignment="1">
      <alignment horizontal="center" vertical="center" wrapText="1"/>
    </xf>
    <xf numFmtId="0" fontId="6" fillId="2" borderId="27" xfId="0" applyFont="1" applyFill="1" applyBorder="1" applyAlignment="1">
      <alignment horizontal="center" vertical="center" wrapText="1"/>
    </xf>
    <xf numFmtId="38" fontId="6" fillId="0" borderId="17" xfId="2" applyFont="1" applyFill="1" applyBorder="1" applyAlignment="1">
      <alignment horizontal="right" vertical="center"/>
    </xf>
    <xf numFmtId="176" fontId="6" fillId="0" borderId="87" xfId="1" applyNumberFormat="1" applyFont="1" applyFill="1" applyBorder="1">
      <alignment vertical="center"/>
    </xf>
    <xf numFmtId="38" fontId="6" fillId="0" borderId="0" xfId="2" applyFont="1" applyFill="1" applyBorder="1">
      <alignment vertical="center"/>
    </xf>
    <xf numFmtId="38" fontId="6" fillId="0" borderId="29" xfId="2" applyFont="1" applyFill="1" applyBorder="1">
      <alignment vertical="center"/>
    </xf>
    <xf numFmtId="38" fontId="6" fillId="0" borderId="91" xfId="2" applyFont="1" applyFill="1" applyBorder="1">
      <alignment vertical="center"/>
    </xf>
    <xf numFmtId="176" fontId="6" fillId="0" borderId="91" xfId="1" applyNumberFormat="1" applyFont="1" applyFill="1" applyBorder="1">
      <alignment vertical="center"/>
    </xf>
    <xf numFmtId="9" fontId="6" fillId="0" borderId="92" xfId="1" applyFont="1" applyFill="1" applyBorder="1">
      <alignment vertical="center"/>
    </xf>
    <xf numFmtId="0" fontId="12" fillId="0" borderId="0" xfId="0" applyFont="1" applyAlignment="1">
      <alignment horizontal="left" vertical="center" shrinkToFit="1"/>
    </xf>
    <xf numFmtId="0" fontId="6" fillId="0" borderId="39" xfId="0" applyFont="1" applyBorder="1" applyAlignment="1">
      <alignment horizontal="left" vertical="center"/>
    </xf>
    <xf numFmtId="0" fontId="6" fillId="0" borderId="40" xfId="0" applyFont="1" applyBorder="1" applyAlignment="1">
      <alignment horizontal="left" vertical="center"/>
    </xf>
    <xf numFmtId="0" fontId="6" fillId="0" borderId="41" xfId="0" applyFont="1" applyBorder="1" applyAlignment="1">
      <alignment horizontal="left" vertical="center"/>
    </xf>
    <xf numFmtId="0" fontId="9" fillId="0" borderId="10" xfId="0" applyFont="1" applyBorder="1" applyAlignment="1">
      <alignment vertical="center" shrinkToFit="1"/>
    </xf>
    <xf numFmtId="0" fontId="12" fillId="0" borderId="0" xfId="0" applyFont="1" applyAlignment="1">
      <alignment vertical="center" shrinkToFit="1"/>
    </xf>
    <xf numFmtId="0" fontId="9" fillId="0" borderId="28" xfId="0" applyFont="1" applyBorder="1">
      <alignment vertical="center"/>
    </xf>
    <xf numFmtId="0" fontId="12" fillId="0" borderId="29" xfId="0" applyFont="1" applyBorder="1" applyAlignment="1">
      <alignment vertical="center" shrinkToFit="1"/>
    </xf>
    <xf numFmtId="0" fontId="3" fillId="0" borderId="0" xfId="0" applyFont="1" applyAlignment="1">
      <alignment horizontal="center" vertical="center"/>
    </xf>
    <xf numFmtId="176" fontId="6" fillId="0" borderId="0" xfId="0" applyNumberFormat="1" applyFont="1">
      <alignment vertical="center"/>
    </xf>
    <xf numFmtId="176" fontId="6" fillId="0" borderId="29" xfId="0" applyNumberFormat="1" applyFont="1" applyBorder="1">
      <alignment vertical="center"/>
    </xf>
    <xf numFmtId="176" fontId="6" fillId="0" borderId="11" xfId="0" applyNumberFormat="1" applyFont="1" applyBorder="1">
      <alignment vertical="center"/>
    </xf>
    <xf numFmtId="176" fontId="6" fillId="0" borderId="87" xfId="0" applyNumberFormat="1" applyFont="1" applyBorder="1">
      <alignment vertical="center"/>
    </xf>
    <xf numFmtId="176" fontId="6" fillId="0" borderId="19" xfId="0" applyNumberFormat="1" applyFont="1" applyBorder="1">
      <alignment vertical="center"/>
    </xf>
    <xf numFmtId="176" fontId="6" fillId="0" borderId="30" xfId="0" applyNumberFormat="1" applyFont="1" applyBorder="1">
      <alignment vertical="center"/>
    </xf>
    <xf numFmtId="0" fontId="12" fillId="0" borderId="21" xfId="0" applyFont="1" applyBorder="1" applyAlignment="1">
      <alignment vertical="center" shrinkToFit="1"/>
    </xf>
    <xf numFmtId="0" fontId="12" fillId="0" borderId="14" xfId="0" applyFont="1" applyBorder="1" applyAlignment="1">
      <alignment vertical="center" shrinkToFit="1"/>
    </xf>
    <xf numFmtId="0" fontId="12" fillId="0" borderId="42" xfId="0" applyFont="1" applyBorder="1" applyAlignment="1">
      <alignment vertical="center" shrinkToFit="1"/>
    </xf>
    <xf numFmtId="0" fontId="12" fillId="0" borderId="43" xfId="0" applyFont="1" applyBorder="1" applyAlignment="1">
      <alignment vertical="center" shrinkToFit="1"/>
    </xf>
    <xf numFmtId="0" fontId="6" fillId="2" borderId="85" xfId="0" applyFont="1" applyFill="1" applyBorder="1" applyAlignment="1">
      <alignment vertical="center" wrapText="1"/>
    </xf>
    <xf numFmtId="0" fontId="6" fillId="2" borderId="82" xfId="0" applyFont="1" applyFill="1" applyBorder="1" applyAlignment="1">
      <alignment vertical="center" wrapText="1"/>
    </xf>
    <xf numFmtId="38" fontId="6" fillId="0" borderId="11" xfId="2" applyFont="1" applyFill="1" applyBorder="1" applyAlignment="1">
      <alignment horizontal="right"/>
    </xf>
    <xf numFmtId="9" fontId="6" fillId="0" borderId="23" xfId="1" applyFont="1" applyFill="1" applyBorder="1" applyAlignment="1">
      <alignment horizontal="right" vertical="center"/>
    </xf>
    <xf numFmtId="9" fontId="6" fillId="0" borderId="25" xfId="1" applyFont="1" applyFill="1" applyBorder="1" applyAlignment="1">
      <alignment horizontal="right" vertical="center"/>
    </xf>
    <xf numFmtId="9" fontId="6" fillId="0" borderId="26" xfId="1" applyFont="1" applyFill="1" applyBorder="1" applyAlignment="1">
      <alignment horizontal="right"/>
    </xf>
    <xf numFmtId="9" fontId="6" fillId="0" borderId="23" xfId="1" applyFont="1" applyFill="1" applyBorder="1" applyAlignment="1">
      <alignment horizontal="right"/>
    </xf>
    <xf numFmtId="9" fontId="6" fillId="0" borderId="37" xfId="1" applyFont="1" applyFill="1" applyBorder="1" applyAlignment="1">
      <alignment horizontal="right" vertical="center"/>
    </xf>
    <xf numFmtId="38" fontId="6" fillId="0" borderId="25" xfId="2" applyFont="1" applyFill="1" applyBorder="1">
      <alignment vertical="center"/>
    </xf>
    <xf numFmtId="38" fontId="6" fillId="0" borderId="0" xfId="2" applyFont="1" applyFill="1" applyBorder="1" applyAlignment="1">
      <alignment horizontal="right"/>
    </xf>
    <xf numFmtId="9" fontId="6" fillId="0" borderId="37" xfId="1" applyFont="1" applyFill="1" applyBorder="1" applyAlignment="1">
      <alignment horizontal="right"/>
    </xf>
    <xf numFmtId="0" fontId="6" fillId="2" borderId="19" xfId="0" applyFont="1" applyFill="1" applyBorder="1" applyAlignment="1">
      <alignment horizontal="center" vertical="center"/>
    </xf>
    <xf numFmtId="176" fontId="6" fillId="0" borderId="105" xfId="0" applyNumberFormat="1" applyFont="1" applyBorder="1">
      <alignment vertical="center"/>
    </xf>
    <xf numFmtId="38" fontId="6" fillId="0" borderId="0" xfId="2" applyFont="1" applyFill="1" applyBorder="1" applyAlignment="1">
      <alignment horizontal="right" vertical="center"/>
    </xf>
    <xf numFmtId="38" fontId="6" fillId="0" borderId="87" xfId="2" applyFont="1" applyFill="1" applyBorder="1" applyAlignment="1">
      <alignment horizontal="right" vertical="center"/>
    </xf>
    <xf numFmtId="38" fontId="6" fillId="0" borderId="29" xfId="2" applyFont="1" applyFill="1" applyBorder="1" applyAlignment="1">
      <alignment horizontal="right" vertical="center"/>
    </xf>
    <xf numFmtId="38" fontId="6" fillId="0" borderId="91" xfId="2" applyFont="1" applyFill="1" applyBorder="1" applyAlignment="1">
      <alignment horizontal="right" vertical="center"/>
    </xf>
    <xf numFmtId="38" fontId="6" fillId="0" borderId="24" xfId="2" applyFont="1" applyFill="1" applyBorder="1" applyAlignment="1">
      <alignment horizontal="right"/>
    </xf>
    <xf numFmtId="0" fontId="12" fillId="0" borderId="0" xfId="0" applyFont="1" applyAlignment="1">
      <alignment horizontal="left" vertical="center"/>
    </xf>
    <xf numFmtId="38" fontId="12" fillId="0" borderId="0" xfId="2" applyFont="1" applyFill="1" applyBorder="1">
      <alignment vertical="center"/>
    </xf>
    <xf numFmtId="9" fontId="12" fillId="0" borderId="0" xfId="1" applyFont="1" applyFill="1" applyBorder="1">
      <alignment vertical="center"/>
    </xf>
    <xf numFmtId="38" fontId="12" fillId="0" borderId="0" xfId="0" applyNumberFormat="1" applyFont="1">
      <alignment vertical="center"/>
    </xf>
    <xf numFmtId="0" fontId="12" fillId="0" borderId="0" xfId="0" applyFont="1">
      <alignment vertical="center"/>
    </xf>
    <xf numFmtId="0" fontId="13" fillId="0" borderId="0" xfId="0" applyFont="1">
      <alignment vertical="center"/>
    </xf>
    <xf numFmtId="0" fontId="6" fillId="2" borderId="113" xfId="0" applyFont="1" applyFill="1" applyBorder="1" applyAlignment="1">
      <alignment horizontal="center" vertical="center" wrapText="1"/>
    </xf>
    <xf numFmtId="9" fontId="6" fillId="0" borderId="14" xfId="1" applyFont="1" applyFill="1" applyBorder="1" applyAlignment="1">
      <alignment horizontal="right" vertical="center"/>
    </xf>
    <xf numFmtId="9" fontId="6" fillId="0" borderId="27" xfId="1" applyFont="1" applyFill="1" applyBorder="1" applyAlignment="1">
      <alignment horizontal="right" vertical="center"/>
    </xf>
    <xf numFmtId="176" fontId="6" fillId="0" borderId="105" xfId="0" applyNumberFormat="1" applyFont="1" applyBorder="1" applyAlignment="1">
      <alignment horizontal="right" vertical="center"/>
    </xf>
    <xf numFmtId="9" fontId="6" fillId="0" borderId="0" xfId="1" applyFont="1" applyFill="1" applyBorder="1" applyAlignment="1">
      <alignment horizontal="right" vertical="center"/>
    </xf>
    <xf numFmtId="176" fontId="6" fillId="0" borderId="106" xfId="0" applyNumberFormat="1" applyFont="1" applyBorder="1" applyAlignment="1">
      <alignment horizontal="right" vertical="center"/>
    </xf>
    <xf numFmtId="9" fontId="6" fillId="0" borderId="19" xfId="1" applyFont="1" applyFill="1" applyBorder="1" applyAlignment="1">
      <alignment horizontal="right" vertical="center"/>
    </xf>
    <xf numFmtId="0" fontId="14" fillId="0" borderId="0" xfId="0" applyFont="1">
      <alignment vertical="center"/>
    </xf>
    <xf numFmtId="0" fontId="15" fillId="0" borderId="0" xfId="0" applyFont="1">
      <alignment vertical="center"/>
    </xf>
    <xf numFmtId="0" fontId="14" fillId="0" borderId="0" xfId="0" applyFont="1" applyAlignment="1">
      <alignment horizontal="left" vertical="center"/>
    </xf>
    <xf numFmtId="0" fontId="15" fillId="0" borderId="0" xfId="0" applyFont="1" applyAlignment="1">
      <alignment horizontal="left" vertical="center"/>
    </xf>
    <xf numFmtId="9" fontId="6" fillId="0" borderId="33" xfId="1" applyFont="1" applyFill="1" applyBorder="1" applyAlignment="1">
      <alignment horizontal="right" vertical="center"/>
    </xf>
    <xf numFmtId="176" fontId="6" fillId="0" borderId="106" xfId="0" applyNumberFormat="1" applyFont="1" applyBorder="1">
      <alignment vertical="center"/>
    </xf>
    <xf numFmtId="38" fontId="6" fillId="0" borderId="25" xfId="2" applyFont="1" applyFill="1" applyBorder="1" applyAlignment="1">
      <alignment horizontal="right" vertical="center"/>
    </xf>
    <xf numFmtId="38" fontId="6" fillId="0" borderId="34" xfId="2" applyFont="1" applyFill="1" applyBorder="1" applyAlignment="1">
      <alignment horizontal="right" vertical="center"/>
    </xf>
    <xf numFmtId="38" fontId="6" fillId="0" borderId="126" xfId="2" applyFont="1" applyFill="1" applyBorder="1" applyAlignment="1">
      <alignment horizontal="right" vertical="center"/>
    </xf>
    <xf numFmtId="38" fontId="6" fillId="0" borderId="126" xfId="2" applyFont="1" applyFill="1" applyBorder="1">
      <alignment vertical="center"/>
    </xf>
    <xf numFmtId="38" fontId="6" fillId="0" borderId="24" xfId="2" applyFont="1" applyFill="1" applyBorder="1" applyAlignment="1">
      <alignment horizontal="right" vertical="center"/>
    </xf>
    <xf numFmtId="38" fontId="6" fillId="0" borderId="127" xfId="2" applyFont="1" applyFill="1" applyBorder="1" applyAlignment="1">
      <alignment horizontal="right" vertical="center"/>
    </xf>
    <xf numFmtId="38" fontId="6" fillId="0" borderId="32" xfId="2" applyFont="1" applyFill="1" applyBorder="1" applyAlignment="1">
      <alignment horizontal="right" vertical="center"/>
    </xf>
    <xf numFmtId="0" fontId="6" fillId="2" borderId="128" xfId="0" applyFont="1" applyFill="1" applyBorder="1" applyAlignment="1">
      <alignment horizontal="center" vertical="center"/>
    </xf>
    <xf numFmtId="0" fontId="6" fillId="2" borderId="129" xfId="0" applyFont="1" applyFill="1" applyBorder="1" applyAlignment="1">
      <alignment horizontal="center" vertical="center"/>
    </xf>
    <xf numFmtId="0" fontId="6" fillId="2" borderId="130" xfId="0" applyFont="1" applyFill="1" applyBorder="1" applyAlignment="1">
      <alignment horizontal="center" vertical="center"/>
    </xf>
    <xf numFmtId="0" fontId="6" fillId="2" borderId="131" xfId="0" applyFont="1" applyFill="1" applyBorder="1" applyAlignment="1">
      <alignment horizontal="center" vertical="center" wrapText="1"/>
    </xf>
    <xf numFmtId="38" fontId="6" fillId="0" borderId="31" xfId="2" applyFont="1" applyFill="1" applyBorder="1" applyAlignment="1">
      <alignment horizontal="right" vertical="center"/>
    </xf>
    <xf numFmtId="9" fontId="6" fillId="0" borderId="33" xfId="1" applyFont="1" applyFill="1" applyBorder="1">
      <alignment vertical="center"/>
    </xf>
    <xf numFmtId="9" fontId="6" fillId="0" borderId="36" xfId="1" applyFont="1" applyFill="1" applyBorder="1" applyAlignment="1">
      <alignment horizontal="right" vertical="center"/>
    </xf>
    <xf numFmtId="9" fontId="6" fillId="0" borderId="29" xfId="1" applyFont="1" applyFill="1" applyBorder="1" applyAlignment="1">
      <alignment horizontal="right" vertical="center"/>
    </xf>
    <xf numFmtId="9" fontId="6" fillId="0" borderId="31" xfId="1" applyFont="1" applyFill="1" applyBorder="1" applyAlignment="1">
      <alignment horizontal="right" vertical="center"/>
    </xf>
    <xf numFmtId="38" fontId="6" fillId="0" borderId="12" xfId="2" applyFont="1" applyFill="1" applyBorder="1" applyAlignment="1">
      <alignment horizontal="right" vertical="center"/>
    </xf>
    <xf numFmtId="38" fontId="6" fillId="0" borderId="23" xfId="2" applyFont="1" applyFill="1" applyBorder="1" applyAlignment="1">
      <alignment horizontal="right" vertical="center"/>
    </xf>
    <xf numFmtId="9" fontId="6" fillId="0" borderId="38" xfId="1" applyFont="1" applyFill="1" applyBorder="1" applyAlignment="1">
      <alignment horizontal="right" vertical="center"/>
    </xf>
    <xf numFmtId="38" fontId="6" fillId="0" borderId="25" xfId="2" applyFont="1" applyFill="1" applyBorder="1" applyAlignment="1">
      <alignment vertical="center"/>
    </xf>
    <xf numFmtId="38" fontId="6" fillId="0" borderId="23" xfId="2" applyFont="1" applyFill="1" applyBorder="1" applyAlignment="1">
      <alignment vertical="center"/>
    </xf>
    <xf numFmtId="38" fontId="6" fillId="0" borderId="24" xfId="2" applyFont="1" applyFill="1" applyBorder="1" applyAlignment="1">
      <alignment vertical="center"/>
    </xf>
    <xf numFmtId="0" fontId="6" fillId="2" borderId="132" xfId="0" applyFont="1" applyFill="1" applyBorder="1" applyAlignment="1">
      <alignment horizontal="center" vertical="center"/>
    </xf>
    <xf numFmtId="0" fontId="6" fillId="2" borderId="133" xfId="0" applyFont="1" applyFill="1" applyBorder="1" applyAlignment="1">
      <alignment horizontal="center" vertical="center" wrapText="1"/>
    </xf>
    <xf numFmtId="0" fontId="6" fillId="0" borderId="107" xfId="0" applyFont="1" applyBorder="1" applyAlignment="1">
      <alignment horizontal="left" vertical="center"/>
    </xf>
    <xf numFmtId="0" fontId="12" fillId="0" borderId="2" xfId="0" applyFont="1" applyBorder="1" applyAlignment="1">
      <alignment horizontal="left" vertical="center" shrinkToFit="1"/>
    </xf>
    <xf numFmtId="38" fontId="6" fillId="0" borderId="53" xfId="2" applyFont="1" applyFill="1" applyBorder="1" applyAlignment="1">
      <alignment vertical="center"/>
    </xf>
    <xf numFmtId="9" fontId="6" fillId="0" borderId="52" xfId="1" applyFont="1" applyFill="1" applyBorder="1" applyAlignment="1">
      <alignment vertical="center"/>
    </xf>
    <xf numFmtId="38" fontId="6" fillId="0" borderId="52" xfId="2" applyFont="1" applyFill="1" applyBorder="1" applyAlignment="1">
      <alignment vertical="center"/>
    </xf>
    <xf numFmtId="9" fontId="6" fillId="0" borderId="2" xfId="1" applyFont="1" applyFill="1" applyBorder="1" applyAlignment="1">
      <alignment vertical="center"/>
    </xf>
    <xf numFmtId="38" fontId="6" fillId="0" borderId="65" xfId="2" applyFont="1" applyFill="1" applyBorder="1" applyAlignment="1">
      <alignment vertical="center"/>
    </xf>
    <xf numFmtId="9" fontId="6" fillId="0" borderId="6" xfId="1" applyFont="1" applyFill="1" applyBorder="1" applyAlignment="1">
      <alignment vertical="center"/>
    </xf>
    <xf numFmtId="38" fontId="6" fillId="0" borderId="2" xfId="2" applyFont="1" applyFill="1" applyBorder="1" applyAlignment="1">
      <alignment vertical="center"/>
    </xf>
    <xf numFmtId="38" fontId="6" fillId="0" borderId="53" xfId="2" applyFont="1" applyFill="1" applyBorder="1">
      <alignment vertical="center"/>
    </xf>
    <xf numFmtId="9" fontId="6" fillId="0" borderId="52" xfId="1" applyFont="1" applyFill="1" applyBorder="1">
      <alignment vertical="center"/>
    </xf>
    <xf numFmtId="38" fontId="6" fillId="0" borderId="52" xfId="2" applyFont="1" applyFill="1" applyBorder="1">
      <alignment vertical="center"/>
    </xf>
    <xf numFmtId="9" fontId="6" fillId="0" borderId="64" xfId="1" applyFont="1" applyFill="1" applyBorder="1">
      <alignment vertical="center"/>
    </xf>
    <xf numFmtId="38" fontId="6" fillId="0" borderId="65" xfId="2" applyFont="1" applyFill="1" applyBorder="1">
      <alignment vertical="center"/>
    </xf>
    <xf numFmtId="9" fontId="6" fillId="0" borderId="2" xfId="1" applyFont="1" applyFill="1" applyBorder="1">
      <alignment vertical="center"/>
    </xf>
    <xf numFmtId="9" fontId="6" fillId="0" borderId="74" xfId="1" applyFont="1" applyFill="1" applyBorder="1">
      <alignment vertical="center"/>
    </xf>
    <xf numFmtId="38" fontId="6" fillId="0" borderId="52" xfId="0" applyNumberFormat="1" applyFont="1" applyBorder="1">
      <alignment vertical="center"/>
    </xf>
    <xf numFmtId="38" fontId="6" fillId="0" borderId="64" xfId="2" applyFont="1" applyFill="1" applyBorder="1">
      <alignment vertical="center"/>
    </xf>
    <xf numFmtId="176" fontId="9" fillId="0" borderId="64" xfId="0" applyNumberFormat="1" applyFont="1" applyBorder="1">
      <alignment vertical="center"/>
    </xf>
    <xf numFmtId="9" fontId="6" fillId="0" borderId="134" xfId="1" applyFont="1" applyFill="1" applyBorder="1">
      <alignment vertical="center"/>
    </xf>
    <xf numFmtId="38" fontId="6" fillId="0" borderId="65" xfId="2" applyFont="1" applyFill="1" applyBorder="1" applyAlignment="1">
      <alignment horizontal="right" vertical="center"/>
    </xf>
    <xf numFmtId="9" fontId="6" fillId="0" borderId="6" xfId="1" applyFont="1" applyFill="1" applyBorder="1">
      <alignment vertical="center"/>
    </xf>
    <xf numFmtId="176" fontId="6" fillId="0" borderId="53" xfId="0" applyNumberFormat="1" applyFont="1" applyBorder="1">
      <alignment vertical="center"/>
    </xf>
    <xf numFmtId="38" fontId="6" fillId="0" borderId="114" xfId="2" applyFont="1" applyFill="1" applyBorder="1">
      <alignment vertical="center"/>
    </xf>
    <xf numFmtId="176" fontId="6" fillId="0" borderId="114" xfId="0" applyNumberFormat="1" applyFont="1" applyBorder="1">
      <alignment vertical="center"/>
    </xf>
    <xf numFmtId="9" fontId="6" fillId="0" borderId="135" xfId="1" applyFont="1" applyFill="1" applyBorder="1">
      <alignment vertical="center"/>
    </xf>
    <xf numFmtId="176" fontId="6" fillId="0" borderId="64" xfId="0" applyNumberFormat="1" applyFont="1" applyBorder="1">
      <alignment vertical="center"/>
    </xf>
    <xf numFmtId="176" fontId="6" fillId="0" borderId="2" xfId="0" applyNumberFormat="1" applyFont="1" applyBorder="1">
      <alignment vertical="center"/>
    </xf>
    <xf numFmtId="176" fontId="9" fillId="0" borderId="114" xfId="0" applyNumberFormat="1" applyFont="1" applyBorder="1">
      <alignment vertical="center"/>
    </xf>
    <xf numFmtId="9" fontId="6" fillId="0" borderId="8" xfId="1" applyFont="1" applyFill="1" applyBorder="1">
      <alignment vertical="center"/>
    </xf>
    <xf numFmtId="176" fontId="6" fillId="0" borderId="136" xfId="0" applyNumberFormat="1" applyFont="1" applyBorder="1">
      <alignment vertical="center"/>
    </xf>
    <xf numFmtId="38" fontId="6" fillId="0" borderId="2" xfId="2" applyFont="1" applyFill="1" applyBorder="1" applyAlignment="1">
      <alignment horizontal="right" vertical="center"/>
    </xf>
    <xf numFmtId="38" fontId="6" fillId="0" borderId="114" xfId="2" applyFont="1" applyFill="1" applyBorder="1" applyAlignment="1">
      <alignment horizontal="right" vertical="center"/>
    </xf>
    <xf numFmtId="38" fontId="6" fillId="0" borderId="74" xfId="2" applyFont="1" applyFill="1" applyBorder="1" applyAlignment="1">
      <alignment horizontal="right" vertical="center"/>
    </xf>
    <xf numFmtId="9" fontId="6" fillId="0" borderId="8" xfId="1" applyFont="1" applyFill="1" applyBorder="1" applyAlignment="1">
      <alignment horizontal="right" vertical="center"/>
    </xf>
    <xf numFmtId="38" fontId="6" fillId="0" borderId="52" xfId="2" applyFont="1" applyFill="1" applyBorder="1" applyAlignment="1">
      <alignment horizontal="right" vertical="center"/>
    </xf>
    <xf numFmtId="176" fontId="6" fillId="0" borderId="91" xfId="0" applyNumberFormat="1" applyFont="1" applyBorder="1">
      <alignment vertical="center"/>
    </xf>
    <xf numFmtId="176" fontId="6" fillId="0" borderId="9" xfId="0" applyNumberFormat="1" applyFont="1" applyBorder="1">
      <alignment vertical="center"/>
    </xf>
    <xf numFmtId="176" fontId="9" fillId="0" borderId="91" xfId="0" applyNumberFormat="1" applyFont="1" applyBorder="1">
      <alignment vertical="center"/>
    </xf>
    <xf numFmtId="9" fontId="6" fillId="0" borderId="98" xfId="1" applyFont="1" applyFill="1" applyBorder="1">
      <alignment vertical="center"/>
    </xf>
    <xf numFmtId="176" fontId="6" fillId="0" borderId="34" xfId="0" applyNumberFormat="1" applyFont="1" applyBorder="1">
      <alignment vertical="center"/>
    </xf>
    <xf numFmtId="0" fontId="6" fillId="2" borderId="130" xfId="0" applyFont="1" applyFill="1" applyBorder="1" applyAlignment="1">
      <alignment horizontal="center" vertical="center" wrapText="1"/>
    </xf>
    <xf numFmtId="0" fontId="6" fillId="2" borderId="137" xfId="0" applyFont="1" applyFill="1" applyBorder="1" applyAlignment="1">
      <alignment horizontal="center" vertical="center" wrapText="1"/>
    </xf>
    <xf numFmtId="9" fontId="6" fillId="0" borderId="64" xfId="1" applyFont="1" applyFill="1" applyBorder="1" applyAlignment="1">
      <alignment vertical="center"/>
    </xf>
    <xf numFmtId="9" fontId="6" fillId="0" borderId="134" xfId="1" applyFont="1" applyFill="1" applyBorder="1" applyAlignment="1">
      <alignment vertical="center"/>
    </xf>
    <xf numFmtId="38" fontId="6" fillId="0" borderId="74" xfId="2" applyFont="1" applyFill="1" applyBorder="1" applyAlignment="1">
      <alignment vertical="center"/>
    </xf>
    <xf numFmtId="38" fontId="6" fillId="0" borderId="65" xfId="2" applyFont="1" applyBorder="1" applyAlignment="1">
      <alignment vertical="center"/>
    </xf>
    <xf numFmtId="9" fontId="6" fillId="0" borderId="2" xfId="1" applyFont="1" applyBorder="1" applyAlignment="1">
      <alignment vertical="center"/>
    </xf>
    <xf numFmtId="38" fontId="6" fillId="0" borderId="53" xfId="2" applyFont="1" applyBorder="1">
      <alignment vertical="center"/>
    </xf>
    <xf numFmtId="9" fontId="6" fillId="0" borderId="52" xfId="1" applyFont="1" applyBorder="1">
      <alignment vertical="center"/>
    </xf>
    <xf numFmtId="38" fontId="6" fillId="0" borderId="52" xfId="2" applyFont="1" applyBorder="1">
      <alignment vertical="center"/>
    </xf>
    <xf numFmtId="9" fontId="6" fillId="0" borderId="64" xfId="1" applyFont="1" applyBorder="1">
      <alignment vertical="center"/>
    </xf>
    <xf numFmtId="38" fontId="6" fillId="0" borderId="65" xfId="2" applyFont="1" applyBorder="1">
      <alignment vertical="center"/>
    </xf>
    <xf numFmtId="9" fontId="6" fillId="0" borderId="2" xfId="1" applyFont="1" applyBorder="1">
      <alignment vertical="center"/>
    </xf>
    <xf numFmtId="9" fontId="6" fillId="0" borderId="74" xfId="1" applyFont="1" applyBorder="1">
      <alignment vertical="center"/>
    </xf>
    <xf numFmtId="176" fontId="9" fillId="0" borderId="52" xfId="0" applyNumberFormat="1" applyFont="1" applyBorder="1">
      <alignment vertical="center"/>
    </xf>
    <xf numFmtId="176" fontId="9" fillId="0" borderId="2" xfId="0" applyNumberFormat="1" applyFont="1" applyBorder="1">
      <alignment vertical="center"/>
    </xf>
    <xf numFmtId="9" fontId="6" fillId="0" borderId="138" xfId="1" applyFont="1" applyFill="1" applyBorder="1">
      <alignment vertical="center"/>
    </xf>
    <xf numFmtId="176" fontId="6" fillId="0" borderId="136" xfId="0" applyNumberFormat="1" applyFont="1" applyBorder="1" applyAlignment="1">
      <alignment horizontal="right" vertical="center"/>
    </xf>
    <xf numFmtId="9" fontId="6" fillId="0" borderId="2" xfId="1" applyFont="1" applyFill="1" applyBorder="1" applyAlignment="1">
      <alignment horizontal="right" vertical="center"/>
    </xf>
    <xf numFmtId="38" fontId="6" fillId="0" borderId="53" xfId="2" applyFont="1" applyFill="1" applyBorder="1" applyAlignment="1">
      <alignment horizontal="right" vertical="center"/>
    </xf>
    <xf numFmtId="38" fontId="6" fillId="0" borderId="139" xfId="2" applyFont="1" applyFill="1" applyBorder="1" applyAlignment="1">
      <alignment horizontal="right" vertical="center"/>
    </xf>
    <xf numFmtId="9" fontId="6" fillId="0" borderId="6" xfId="1" applyFont="1" applyFill="1" applyBorder="1" applyAlignment="1">
      <alignment horizontal="right" vertical="center"/>
    </xf>
    <xf numFmtId="9" fontId="6" fillId="0" borderId="64" xfId="1" applyFont="1" applyFill="1" applyBorder="1" applyAlignment="1">
      <alignment horizontal="right" vertical="center"/>
    </xf>
    <xf numFmtId="38" fontId="6" fillId="0" borderId="2" xfId="2" applyFont="1" applyBorder="1" applyAlignment="1">
      <alignment vertical="center"/>
    </xf>
    <xf numFmtId="9" fontId="6" fillId="0" borderId="134" xfId="1" applyFont="1" applyBorder="1" applyAlignment="1">
      <alignment vertical="center"/>
    </xf>
    <xf numFmtId="176" fontId="6" fillId="0" borderId="114" xfId="1" applyNumberFormat="1" applyFont="1" applyFill="1" applyBorder="1">
      <alignment vertical="center"/>
    </xf>
    <xf numFmtId="176" fontId="6" fillId="0" borderId="10" xfId="0" applyNumberFormat="1" applyFont="1" applyBorder="1" applyAlignment="1">
      <alignment horizontal="right" vertical="center"/>
    </xf>
    <xf numFmtId="176" fontId="6" fillId="0" borderId="25" xfId="0" applyNumberFormat="1" applyFont="1" applyBorder="1" applyAlignment="1">
      <alignment horizontal="right" vertical="center"/>
    </xf>
    <xf numFmtId="176" fontId="6" fillId="0" borderId="26" xfId="0" applyNumberFormat="1" applyFont="1" applyBorder="1" applyAlignment="1">
      <alignment horizontal="right" vertical="center"/>
    </xf>
    <xf numFmtId="0" fontId="6" fillId="0" borderId="24" xfId="0" applyFont="1" applyBorder="1" applyAlignment="1">
      <alignment horizontal="right" vertical="center"/>
    </xf>
    <xf numFmtId="176" fontId="9" fillId="0" borderId="19" xfId="0" applyNumberFormat="1" applyFont="1" applyBorder="1" applyAlignment="1">
      <alignment horizontal="right" vertical="center"/>
    </xf>
    <xf numFmtId="176" fontId="9" fillId="0" borderId="14" xfId="0" applyNumberFormat="1" applyFont="1" applyBorder="1" applyAlignment="1">
      <alignment horizontal="right" vertical="center"/>
    </xf>
    <xf numFmtId="176" fontId="9" fillId="0" borderId="11" xfId="0" applyNumberFormat="1" applyFont="1" applyBorder="1" applyAlignment="1">
      <alignment horizontal="right" vertical="center"/>
    </xf>
    <xf numFmtId="176" fontId="9" fillId="0" borderId="27" xfId="0" applyNumberFormat="1" applyFont="1" applyBorder="1" applyAlignment="1">
      <alignment horizontal="right" vertical="center"/>
    </xf>
    <xf numFmtId="176" fontId="6" fillId="0" borderId="111" xfId="0" applyNumberFormat="1" applyFont="1" applyBorder="1" applyAlignment="1">
      <alignment horizontal="right" vertical="center"/>
    </xf>
    <xf numFmtId="0" fontId="6" fillId="0" borderId="30" xfId="0" applyFont="1" applyBorder="1" applyAlignment="1">
      <alignment horizontal="right" vertical="center"/>
    </xf>
    <xf numFmtId="176" fontId="6" fillId="0" borderId="35" xfId="0" applyNumberFormat="1" applyFont="1" applyBorder="1" applyAlignment="1">
      <alignment horizontal="right" vertical="center"/>
    </xf>
    <xf numFmtId="0" fontId="6" fillId="0" borderId="32" xfId="0" applyFont="1" applyBorder="1" applyAlignment="1">
      <alignment horizontal="right" vertical="center"/>
    </xf>
    <xf numFmtId="176" fontId="9" fillId="0" borderId="9" xfId="0" applyNumberFormat="1" applyFont="1" applyBorder="1" applyAlignment="1">
      <alignment horizontal="right" vertical="center"/>
    </xf>
    <xf numFmtId="176" fontId="9" fillId="0" borderId="33" xfId="0" applyNumberFormat="1" applyFont="1" applyBorder="1" applyAlignment="1">
      <alignment horizontal="right" vertical="center"/>
    </xf>
    <xf numFmtId="176" fontId="9" fillId="0" borderId="30" xfId="0" applyNumberFormat="1" applyFont="1" applyBorder="1" applyAlignment="1">
      <alignment horizontal="right" vertical="center"/>
    </xf>
    <xf numFmtId="176" fontId="9" fillId="0" borderId="36" xfId="0" applyNumberFormat="1" applyFont="1" applyBorder="1" applyAlignment="1">
      <alignment horizontal="right" vertical="center"/>
    </xf>
    <xf numFmtId="0" fontId="6" fillId="0" borderId="102"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6" fillId="2" borderId="50" xfId="0" applyFont="1" applyFill="1" applyBorder="1" applyAlignment="1">
      <alignment horizontal="center" vertical="center" wrapText="1"/>
    </xf>
    <xf numFmtId="0" fontId="6" fillId="2" borderId="8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0" xfId="0" applyFont="1" applyFill="1" applyAlignment="1">
      <alignment horizontal="center" vertical="center"/>
    </xf>
    <xf numFmtId="0" fontId="6" fillId="2" borderId="30" xfId="0" applyFont="1" applyFill="1" applyBorder="1" applyAlignment="1">
      <alignment horizontal="center" vertical="center"/>
    </xf>
    <xf numFmtId="0" fontId="6" fillId="2" borderId="29" xfId="0" applyFont="1" applyFill="1" applyBorder="1" applyAlignment="1">
      <alignment horizontal="center" vertical="center"/>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90" xfId="0" applyFont="1" applyFill="1" applyBorder="1" applyAlignment="1">
      <alignment horizontal="center" vertical="center" wrapText="1"/>
    </xf>
    <xf numFmtId="0" fontId="6" fillId="2" borderId="90" xfId="0" applyFont="1" applyFill="1" applyBorder="1" applyAlignment="1">
      <alignment horizontal="center" vertical="center"/>
    </xf>
    <xf numFmtId="0" fontId="6" fillId="2" borderId="92" xfId="0" applyFont="1" applyFill="1" applyBorder="1" applyAlignment="1">
      <alignment horizontal="center" vertical="center"/>
    </xf>
    <xf numFmtId="0" fontId="6" fillId="2" borderId="87" xfId="0" applyFont="1" applyFill="1" applyBorder="1" applyAlignment="1">
      <alignment horizontal="center" vertical="center"/>
    </xf>
    <xf numFmtId="0" fontId="6" fillId="2" borderId="91" xfId="0" applyFont="1" applyFill="1" applyBorder="1" applyAlignment="1">
      <alignment horizontal="center" vertical="center"/>
    </xf>
    <xf numFmtId="0" fontId="6" fillId="2" borderId="67" xfId="0" applyFont="1" applyFill="1" applyBorder="1" applyAlignment="1">
      <alignment horizontal="center" vertical="center" wrapText="1"/>
    </xf>
    <xf numFmtId="0" fontId="6" fillId="2" borderId="83"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80" xfId="0" applyFont="1" applyFill="1" applyBorder="1" applyAlignment="1">
      <alignment horizontal="center" vertical="center" wrapText="1"/>
    </xf>
    <xf numFmtId="176" fontId="6" fillId="0" borderId="39" xfId="0" applyNumberFormat="1" applyFont="1" applyBorder="1" applyAlignment="1">
      <alignment horizontal="right" vertical="center"/>
    </xf>
    <xf numFmtId="176" fontId="6" fillId="0" borderId="18" xfId="0" applyNumberFormat="1" applyFont="1" applyBorder="1" applyAlignment="1">
      <alignment horizontal="right" vertical="center"/>
    </xf>
    <xf numFmtId="176" fontId="6" fillId="0" borderId="20" xfId="0" applyNumberFormat="1" applyFont="1" applyBorder="1" applyAlignment="1">
      <alignment horizontal="right" vertical="center"/>
    </xf>
    <xf numFmtId="0" fontId="6" fillId="0" borderId="13" xfId="0" applyFont="1" applyBorder="1" applyAlignment="1">
      <alignment horizontal="right" vertical="center"/>
    </xf>
    <xf numFmtId="176" fontId="9" fillId="0" borderId="15" xfId="0" applyNumberFormat="1" applyFont="1" applyBorder="1" applyAlignment="1">
      <alignment horizontal="right" vertical="center"/>
    </xf>
    <xf numFmtId="176" fontId="9" fillId="0" borderId="21" xfId="0" applyNumberFormat="1" applyFont="1" applyBorder="1" applyAlignment="1">
      <alignment horizontal="right" vertical="center"/>
    </xf>
    <xf numFmtId="176" fontId="9" fillId="0" borderId="16" xfId="0" applyNumberFormat="1" applyFont="1" applyBorder="1" applyAlignment="1">
      <alignment horizontal="right" vertical="center"/>
    </xf>
    <xf numFmtId="176" fontId="9" fillId="0" borderId="22" xfId="0" applyNumberFormat="1" applyFont="1" applyBorder="1" applyAlignment="1">
      <alignment horizontal="right" vertical="center"/>
    </xf>
    <xf numFmtId="179" fontId="6" fillId="0" borderId="41" xfId="2" applyNumberFormat="1" applyFont="1" applyFill="1" applyBorder="1" applyAlignment="1">
      <alignment horizontal="right" vertical="center"/>
    </xf>
    <xf numFmtId="179" fontId="6" fillId="0" borderId="45" xfId="2" applyNumberFormat="1" applyFont="1" applyFill="1" applyBorder="1" applyAlignment="1">
      <alignment horizontal="right" vertical="center"/>
    </xf>
    <xf numFmtId="176" fontId="6" fillId="0" borderId="69" xfId="2" applyNumberFormat="1" applyFont="1" applyFill="1" applyBorder="1" applyAlignment="1">
      <alignment horizontal="right" vertical="center"/>
    </xf>
    <xf numFmtId="176" fontId="6" fillId="0" borderId="68" xfId="2" applyNumberFormat="1" applyFont="1" applyFill="1" applyBorder="1" applyAlignment="1">
      <alignment horizontal="right" vertical="center"/>
    </xf>
    <xf numFmtId="176" fontId="9" fillId="0" borderId="96" xfId="0" applyNumberFormat="1" applyFont="1" applyBorder="1">
      <alignment vertical="center"/>
    </xf>
    <xf numFmtId="176" fontId="9" fillId="0" borderId="43" xfId="0" applyNumberFormat="1" applyFont="1" applyBorder="1">
      <alignment vertical="center"/>
    </xf>
    <xf numFmtId="176" fontId="9" fillId="0" borderId="45" xfId="0" applyNumberFormat="1" applyFont="1" applyBorder="1">
      <alignment vertical="center"/>
    </xf>
    <xf numFmtId="176" fontId="9" fillId="0" borderId="112" xfId="0" applyNumberFormat="1" applyFont="1" applyBorder="1">
      <alignment vertical="center"/>
    </xf>
    <xf numFmtId="177" fontId="6" fillId="0" borderId="28" xfId="1" applyNumberFormat="1" applyFont="1" applyFill="1" applyBorder="1" applyAlignment="1">
      <alignment horizontal="right" vertical="center"/>
    </xf>
    <xf numFmtId="177" fontId="6" fillId="0" borderId="29" xfId="1" applyNumberFormat="1" applyFont="1" applyFill="1" applyBorder="1" applyAlignment="1">
      <alignment horizontal="right" vertical="center"/>
    </xf>
    <xf numFmtId="177" fontId="9" fillId="0" borderId="115" xfId="1" applyNumberFormat="1" applyFont="1" applyFill="1" applyBorder="1" applyAlignment="1">
      <alignment vertical="center"/>
    </xf>
    <xf numFmtId="177" fontId="9" fillId="0" borderId="125" xfId="1" applyNumberFormat="1" applyFont="1" applyFill="1" applyBorder="1" applyAlignment="1">
      <alignment vertical="center"/>
    </xf>
    <xf numFmtId="177" fontId="6" fillId="0" borderId="115" xfId="1" applyNumberFormat="1" applyFont="1" applyFill="1" applyBorder="1" applyAlignment="1">
      <alignment horizontal="right" vertical="center"/>
    </xf>
    <xf numFmtId="177" fontId="6" fillId="0" borderId="55" xfId="1" applyNumberFormat="1" applyFont="1" applyFill="1" applyBorder="1" applyAlignment="1">
      <alignment horizontal="right" vertical="center"/>
    </xf>
    <xf numFmtId="177" fontId="6" fillId="0" borderId="54" xfId="1" applyNumberFormat="1" applyFont="1" applyFill="1" applyBorder="1" applyAlignment="1">
      <alignment horizontal="right" vertical="center"/>
    </xf>
    <xf numFmtId="177" fontId="6" fillId="0" borderId="108" xfId="1" applyNumberFormat="1" applyFont="1" applyFill="1" applyBorder="1" applyAlignment="1">
      <alignment horizontal="right" vertical="center"/>
    </xf>
    <xf numFmtId="0" fontId="6" fillId="2" borderId="107" xfId="0" applyFont="1" applyFill="1" applyBorder="1" applyAlignment="1">
      <alignment horizontal="center" vertical="center" wrapText="1"/>
    </xf>
    <xf numFmtId="0" fontId="6" fillId="2" borderId="7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7" xfId="0" applyFont="1" applyFill="1" applyBorder="1" applyAlignment="1">
      <alignment horizontal="center" vertical="center" wrapText="1"/>
    </xf>
    <xf numFmtId="0" fontId="6" fillId="2" borderId="95" xfId="0" applyFont="1" applyFill="1" applyBorder="1" applyAlignment="1">
      <alignment horizontal="center" vertical="center" wrapText="1"/>
    </xf>
    <xf numFmtId="178" fontId="6" fillId="0" borderId="39" xfId="2" applyNumberFormat="1" applyFont="1" applyFill="1" applyBorder="1" applyAlignment="1">
      <alignment vertical="center"/>
    </xf>
    <xf numFmtId="178" fontId="6" fillId="0" borderId="17" xfId="2" applyNumberFormat="1" applyFont="1" applyFill="1" applyBorder="1" applyAlignment="1">
      <alignment vertical="center"/>
    </xf>
    <xf numFmtId="176" fontId="6" fillId="0" borderId="15" xfId="2" applyNumberFormat="1" applyFont="1" applyFill="1" applyBorder="1" applyAlignment="1">
      <alignment vertical="center"/>
    </xf>
    <xf numFmtId="176" fontId="6" fillId="0" borderId="18" xfId="2" applyNumberFormat="1" applyFont="1" applyFill="1" applyBorder="1" applyAlignment="1">
      <alignment vertical="center"/>
    </xf>
    <xf numFmtId="178" fontId="6" fillId="0" borderId="10" xfId="0" applyNumberFormat="1" applyFont="1" applyBorder="1" applyAlignment="1">
      <alignment horizontal="right" vertical="center"/>
    </xf>
    <xf numFmtId="178" fontId="6" fillId="0" borderId="0" xfId="0" applyNumberFormat="1" applyFont="1" applyAlignment="1">
      <alignment horizontal="right" vertical="center"/>
    </xf>
    <xf numFmtId="178" fontId="6" fillId="0" borderId="19" xfId="0" applyNumberFormat="1" applyFont="1" applyBorder="1" applyAlignment="1">
      <alignment horizontal="right" vertical="center"/>
    </xf>
    <xf numFmtId="178" fontId="6" fillId="0" borderId="25" xfId="0" applyNumberFormat="1" applyFont="1" applyBorder="1" applyAlignment="1">
      <alignment horizontal="right" vertical="center"/>
    </xf>
    <xf numFmtId="0" fontId="6" fillId="0" borderId="0" xfId="0" applyFont="1" applyAlignment="1">
      <alignment horizontal="right" vertical="center"/>
    </xf>
    <xf numFmtId="176" fontId="6" fillId="0" borderId="71" xfId="0" applyNumberFormat="1" applyFont="1" applyBorder="1" applyAlignment="1">
      <alignment horizontal="right" vertical="center"/>
    </xf>
    <xf numFmtId="176" fontId="6" fillId="0" borderId="70" xfId="0" applyNumberFormat="1" applyFont="1" applyBorder="1" applyAlignment="1">
      <alignment horizontal="right" vertical="center"/>
    </xf>
    <xf numFmtId="176" fontId="9" fillId="0" borderId="71" xfId="0" applyNumberFormat="1" applyFont="1" applyBorder="1" applyAlignment="1">
      <alignment horizontal="right" vertical="center"/>
    </xf>
    <xf numFmtId="176" fontId="9" fillId="0" borderId="42" xfId="0" applyNumberFormat="1" applyFont="1" applyBorder="1" applyAlignment="1">
      <alignment horizontal="right" vertical="center"/>
    </xf>
    <xf numFmtId="176" fontId="9" fillId="0" borderId="77" xfId="0" applyNumberFormat="1" applyFont="1" applyBorder="1" applyAlignment="1">
      <alignment horizontal="right" vertical="center"/>
    </xf>
    <xf numFmtId="176" fontId="9" fillId="0" borderId="101" xfId="0" applyNumberFormat="1" applyFont="1" applyBorder="1" applyAlignment="1">
      <alignment horizontal="right" vertical="center"/>
    </xf>
    <xf numFmtId="176" fontId="6" fillId="0" borderId="110" xfId="0" applyNumberFormat="1" applyFont="1" applyBorder="1" applyAlignment="1">
      <alignment horizontal="right" vertical="center"/>
    </xf>
    <xf numFmtId="0" fontId="6" fillId="0" borderId="11" xfId="0" applyFont="1" applyBorder="1" applyAlignment="1">
      <alignment horizontal="right" vertical="center"/>
    </xf>
    <xf numFmtId="179" fontId="6" fillId="0" borderId="69" xfId="2" applyNumberFormat="1" applyFont="1" applyFill="1" applyBorder="1" applyAlignment="1">
      <alignment horizontal="right" vertical="center"/>
    </xf>
    <xf numFmtId="179" fontId="6" fillId="0" borderId="68" xfId="2" applyNumberFormat="1" applyFont="1" applyFill="1" applyBorder="1" applyAlignment="1">
      <alignment horizontal="right" vertical="center"/>
    </xf>
    <xf numFmtId="176" fontId="9" fillId="0" borderId="69" xfId="0" applyNumberFormat="1" applyFont="1" applyBorder="1">
      <alignment vertical="center"/>
    </xf>
    <xf numFmtId="176" fontId="9" fillId="0" borderId="97" xfId="0" applyNumberFormat="1" applyFont="1" applyBorder="1">
      <alignment vertical="center"/>
    </xf>
    <xf numFmtId="177" fontId="6" fillId="0" borderId="62" xfId="1" applyNumberFormat="1" applyFont="1" applyFill="1" applyBorder="1" applyAlignment="1">
      <alignment horizontal="right" vertical="center"/>
    </xf>
    <xf numFmtId="177" fontId="6" fillId="0" borderId="125" xfId="1" applyNumberFormat="1" applyFont="1" applyFill="1" applyBorder="1" applyAlignment="1">
      <alignment horizontal="right" vertical="center"/>
    </xf>
    <xf numFmtId="176" fontId="6" fillId="0" borderId="109" xfId="0" applyNumberFormat="1" applyFont="1" applyBorder="1" applyAlignment="1">
      <alignment horizontal="right" vertical="center"/>
    </xf>
    <xf numFmtId="0" fontId="6" fillId="0" borderId="16" xfId="0" applyFont="1" applyBorder="1" applyAlignment="1">
      <alignment horizontal="right" vertical="center"/>
    </xf>
    <xf numFmtId="178" fontId="6" fillId="0" borderId="15" xfId="2" applyNumberFormat="1" applyFont="1" applyFill="1" applyBorder="1" applyAlignment="1">
      <alignment vertical="center"/>
    </xf>
    <xf numFmtId="178" fontId="6" fillId="0" borderId="18" xfId="2" applyNumberFormat="1" applyFont="1" applyFill="1" applyBorder="1" applyAlignment="1">
      <alignment vertical="center"/>
    </xf>
    <xf numFmtId="176" fontId="9" fillId="0" borderId="18" xfId="0" applyNumberFormat="1" applyFont="1" applyBorder="1" applyAlignment="1">
      <alignment horizontal="right" vertical="center"/>
    </xf>
    <xf numFmtId="176" fontId="9" fillId="0" borderId="25" xfId="0" applyNumberFormat="1" applyFont="1" applyBorder="1" applyAlignment="1">
      <alignment horizontal="right" vertical="center"/>
    </xf>
    <xf numFmtId="0" fontId="6" fillId="2" borderId="19"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1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48" xfId="0" applyFont="1" applyFill="1" applyBorder="1" applyAlignment="1">
      <alignment horizontal="center" vertical="center" wrapText="1"/>
    </xf>
    <xf numFmtId="0" fontId="6" fillId="2" borderId="81" xfId="0" applyFont="1" applyFill="1" applyBorder="1" applyAlignment="1">
      <alignment horizontal="center" vertical="center" wrapText="1"/>
    </xf>
    <xf numFmtId="176" fontId="9" fillId="0" borderId="70" xfId="0" applyNumberFormat="1" applyFont="1" applyBorder="1" applyAlignment="1">
      <alignment horizontal="right" vertical="center"/>
    </xf>
    <xf numFmtId="177" fontId="9" fillId="0" borderId="91" xfId="1" applyNumberFormat="1" applyFont="1" applyFill="1" applyBorder="1" applyAlignment="1">
      <alignment vertical="center"/>
    </xf>
    <xf numFmtId="177" fontId="6" fillId="0" borderId="98" xfId="1" applyNumberFormat="1" applyFont="1" applyFill="1" applyBorder="1" applyAlignment="1">
      <alignment vertical="center"/>
    </xf>
    <xf numFmtId="176" fontId="9" fillId="0" borderId="34" xfId="0" applyNumberFormat="1" applyFont="1" applyBorder="1" applyAlignment="1">
      <alignment horizontal="right" vertical="center"/>
    </xf>
    <xf numFmtId="0" fontId="6" fillId="0" borderId="70" xfId="0" applyFont="1" applyBorder="1" applyAlignment="1">
      <alignment horizontal="right" vertical="center"/>
    </xf>
    <xf numFmtId="177" fontId="6" fillId="0" borderId="61" xfId="1" applyNumberFormat="1" applyFont="1" applyFill="1" applyBorder="1" applyAlignment="1">
      <alignment horizontal="right" vertical="center"/>
    </xf>
    <xf numFmtId="0" fontId="6" fillId="2" borderId="85" xfId="0" applyFont="1" applyFill="1" applyBorder="1" applyAlignment="1">
      <alignment horizontal="center" vertical="center" wrapText="1"/>
    </xf>
    <xf numFmtId="0" fontId="6" fillId="2" borderId="53" xfId="0" applyFont="1" applyFill="1" applyBorder="1" applyAlignment="1">
      <alignment horizontal="center" vertical="center" wrapText="1"/>
    </xf>
    <xf numFmtId="0" fontId="6" fillId="2" borderId="65" xfId="0" applyFont="1" applyFill="1" applyBorder="1" applyAlignment="1">
      <alignment horizontal="center" vertical="center" wrapText="1"/>
    </xf>
    <xf numFmtId="0" fontId="6" fillId="2" borderId="24" xfId="0" applyFont="1" applyFill="1" applyBorder="1" applyAlignment="1">
      <alignment horizontal="center" vertical="center" wrapText="1"/>
    </xf>
    <xf numFmtId="176" fontId="9" fillId="0" borderId="47" xfId="0" applyNumberFormat="1" applyFont="1" applyBorder="1">
      <alignment vertical="center"/>
    </xf>
    <xf numFmtId="0" fontId="6" fillId="0" borderId="80" xfId="0" applyFont="1" applyBorder="1">
      <alignment vertical="center"/>
    </xf>
    <xf numFmtId="0" fontId="6" fillId="2" borderId="29" xfId="0" applyFont="1" applyFill="1" applyBorder="1" applyAlignment="1">
      <alignment horizontal="center" vertical="center" wrapText="1"/>
    </xf>
    <xf numFmtId="0" fontId="6" fillId="2" borderId="91" xfId="0" applyFont="1" applyFill="1" applyBorder="1" applyAlignment="1">
      <alignment horizontal="center" vertical="center" wrapText="1"/>
    </xf>
    <xf numFmtId="0" fontId="6" fillId="2" borderId="98" xfId="0" applyFont="1" applyFill="1" applyBorder="1" applyAlignment="1">
      <alignment horizontal="center" vertical="center" wrapText="1"/>
    </xf>
    <xf numFmtId="3" fontId="9" fillId="0" borderId="17" xfId="2" applyNumberFormat="1" applyFont="1" applyFill="1" applyBorder="1" applyAlignment="1">
      <alignment vertical="center"/>
    </xf>
    <xf numFmtId="3" fontId="6" fillId="0" borderId="17" xfId="2" applyNumberFormat="1" applyFont="1" applyFill="1" applyBorder="1" applyAlignment="1">
      <alignment vertical="center"/>
    </xf>
    <xf numFmtId="176" fontId="9" fillId="0" borderId="99" xfId="0" applyNumberFormat="1" applyFont="1" applyBorder="1">
      <alignment vertical="center"/>
    </xf>
    <xf numFmtId="0" fontId="6" fillId="0" borderId="16" xfId="0" applyFont="1" applyBorder="1">
      <alignment vertical="center"/>
    </xf>
    <xf numFmtId="176" fontId="9" fillId="0" borderId="88" xfId="0" applyNumberFormat="1" applyFont="1" applyBorder="1">
      <alignment vertical="center"/>
    </xf>
    <xf numFmtId="176" fontId="9" fillId="0" borderId="93" xfId="0" applyNumberFormat="1" applyFont="1" applyBorder="1">
      <alignment vertical="center"/>
    </xf>
    <xf numFmtId="176" fontId="9" fillId="0" borderId="0" xfId="0" applyNumberFormat="1" applyFont="1">
      <alignment vertical="center"/>
    </xf>
    <xf numFmtId="0" fontId="6" fillId="0" borderId="0" xfId="0" applyFont="1">
      <alignment vertical="center"/>
    </xf>
    <xf numFmtId="176" fontId="9" fillId="0" borderId="100" xfId="0" applyNumberFormat="1" applyFont="1" applyBorder="1">
      <alignment vertical="center"/>
    </xf>
    <xf numFmtId="0" fontId="6" fillId="0" borderId="11" xfId="0" applyFont="1" applyBorder="1">
      <alignment vertical="center"/>
    </xf>
    <xf numFmtId="176" fontId="9" fillId="0" borderId="87" xfId="0" applyNumberFormat="1" applyFont="1" applyBorder="1">
      <alignment vertical="center"/>
    </xf>
    <xf numFmtId="176" fontId="9" fillId="0" borderId="95" xfId="0" applyNumberFormat="1" applyFont="1" applyBorder="1">
      <alignment vertical="center"/>
    </xf>
    <xf numFmtId="176" fontId="9" fillId="0" borderId="17" xfId="0" applyNumberFormat="1" applyFont="1" applyBorder="1">
      <alignment vertical="center"/>
    </xf>
    <xf numFmtId="176" fontId="9" fillId="0" borderId="46" xfId="0" applyNumberFormat="1" applyFont="1" applyBorder="1">
      <alignment vertical="center"/>
    </xf>
    <xf numFmtId="0" fontId="6" fillId="0" borderId="79" xfId="0" applyFont="1" applyBorder="1">
      <alignment vertical="center"/>
    </xf>
    <xf numFmtId="176" fontId="9" fillId="0" borderId="12" xfId="0" applyNumberFormat="1" applyFont="1" applyBorder="1">
      <alignment vertical="center"/>
    </xf>
    <xf numFmtId="0" fontId="6" fillId="0" borderId="15" xfId="0" applyFont="1" applyBorder="1">
      <alignment vertical="center"/>
    </xf>
    <xf numFmtId="176" fontId="9" fillId="0" borderId="89" xfId="0" applyNumberFormat="1" applyFont="1" applyBorder="1">
      <alignment vertical="center"/>
    </xf>
    <xf numFmtId="0" fontId="6" fillId="0" borderId="88" xfId="0" applyFont="1" applyBorder="1">
      <alignment vertical="center"/>
    </xf>
    <xf numFmtId="176" fontId="9" fillId="0" borderId="23" xfId="0" applyNumberFormat="1" applyFont="1" applyBorder="1">
      <alignment vertical="center"/>
    </xf>
    <xf numFmtId="0" fontId="6" fillId="0" borderId="19" xfId="0" applyFont="1" applyBorder="1">
      <alignment vertical="center"/>
    </xf>
    <xf numFmtId="176" fontId="9" fillId="0" borderId="90" xfId="0" applyNumberFormat="1" applyFont="1" applyBorder="1">
      <alignment vertical="center"/>
    </xf>
    <xf numFmtId="0" fontId="6" fillId="0" borderId="87" xfId="0" applyFont="1" applyBorder="1">
      <alignment vertical="center"/>
    </xf>
    <xf numFmtId="0" fontId="6" fillId="0" borderId="90" xfId="0" applyFont="1" applyBorder="1">
      <alignment vertical="center"/>
    </xf>
    <xf numFmtId="0" fontId="6" fillId="2" borderId="27" xfId="0" applyFont="1" applyFill="1" applyBorder="1" applyAlignment="1">
      <alignment horizontal="center" vertical="center"/>
    </xf>
    <xf numFmtId="0" fontId="6" fillId="2" borderId="36" xfId="0" applyFont="1" applyFill="1" applyBorder="1" applyAlignment="1">
      <alignment horizontal="center" vertical="center"/>
    </xf>
    <xf numFmtId="177" fontId="6" fillId="0" borderId="91" xfId="1" applyNumberFormat="1" applyFont="1" applyFill="1" applyBorder="1" applyAlignment="1">
      <alignment horizontal="right" vertical="center"/>
    </xf>
    <xf numFmtId="177" fontId="6" fillId="0" borderId="29" xfId="1" applyNumberFormat="1" applyFont="1" applyFill="1" applyBorder="1" applyAlignment="1">
      <alignment vertical="center"/>
    </xf>
    <xf numFmtId="177" fontId="6" fillId="0" borderId="30" xfId="1" applyNumberFormat="1" applyFont="1" applyFill="1" applyBorder="1" applyAlignment="1">
      <alignment horizontal="right" vertical="center"/>
    </xf>
    <xf numFmtId="177" fontId="6" fillId="0" borderId="36" xfId="1" applyNumberFormat="1" applyFont="1" applyFill="1" applyBorder="1" applyAlignment="1">
      <alignment horizontal="right" vertical="center"/>
    </xf>
    <xf numFmtId="176" fontId="9" fillId="0" borderId="66" xfId="0" applyNumberFormat="1" applyFont="1" applyBorder="1">
      <alignment vertical="center"/>
    </xf>
    <xf numFmtId="176" fontId="9" fillId="0" borderId="84" xfId="0" applyNumberFormat="1" applyFont="1" applyBorder="1">
      <alignment vertical="center"/>
    </xf>
    <xf numFmtId="176" fontId="9" fillId="0" borderId="31" xfId="0" applyNumberFormat="1" applyFont="1" applyBorder="1">
      <alignment vertical="center"/>
    </xf>
    <xf numFmtId="0" fontId="6" fillId="0" borderId="9" xfId="0" applyFont="1" applyBorder="1">
      <alignment vertical="center"/>
    </xf>
    <xf numFmtId="176" fontId="9" fillId="0" borderId="92" xfId="0" applyNumberFormat="1" applyFont="1" applyBorder="1">
      <alignment vertical="center"/>
    </xf>
    <xf numFmtId="0" fontId="6" fillId="0" borderId="92" xfId="0" applyFont="1" applyBorder="1">
      <alignment vertical="center"/>
    </xf>
    <xf numFmtId="0" fontId="6" fillId="0" borderId="91" xfId="0" applyFont="1" applyBorder="1">
      <alignment vertical="center"/>
    </xf>
    <xf numFmtId="176" fontId="9" fillId="0" borderId="48" xfId="0" applyNumberFormat="1" applyFont="1" applyBorder="1">
      <alignment vertical="center"/>
    </xf>
    <xf numFmtId="0" fontId="6" fillId="0" borderId="81" xfId="0" applyFont="1" applyBorder="1">
      <alignment vertical="center"/>
    </xf>
    <xf numFmtId="0" fontId="6" fillId="0" borderId="30" xfId="0" applyFont="1" applyBorder="1">
      <alignment vertical="center"/>
    </xf>
    <xf numFmtId="0" fontId="6" fillId="0" borderId="17" xfId="0" applyFont="1" applyBorder="1">
      <alignment vertical="center"/>
    </xf>
    <xf numFmtId="176" fontId="9" fillId="0" borderId="87" xfId="0" applyNumberFormat="1" applyFont="1" applyBorder="1" applyAlignment="1">
      <alignment horizontal="right" vertical="center"/>
    </xf>
    <xf numFmtId="0" fontId="6" fillId="0" borderId="95" xfId="0" applyFont="1" applyBorder="1" applyAlignment="1">
      <alignment horizontal="right" vertical="center"/>
    </xf>
    <xf numFmtId="0" fontId="6" fillId="0" borderId="101" xfId="0" applyFont="1" applyBorder="1" applyAlignment="1">
      <alignment horizontal="right" vertical="center"/>
    </xf>
    <xf numFmtId="38" fontId="9" fillId="0" borderId="45" xfId="2" applyFont="1" applyFill="1" applyBorder="1" applyAlignment="1">
      <alignment vertical="center"/>
    </xf>
    <xf numFmtId="38" fontId="6" fillId="0" borderId="45" xfId="2" applyFont="1" applyFill="1" applyBorder="1" applyAlignment="1">
      <alignment vertical="center"/>
    </xf>
    <xf numFmtId="176" fontId="9" fillId="0" borderId="94" xfId="0" applyNumberFormat="1" applyFont="1" applyBorder="1">
      <alignment vertical="center"/>
    </xf>
    <xf numFmtId="0" fontId="6" fillId="0" borderId="44" xfId="0" applyFont="1" applyBorder="1">
      <alignment vertical="center"/>
    </xf>
    <xf numFmtId="0" fontId="6" fillId="2" borderId="8"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176" fontId="9" fillId="0" borderId="0" xfId="0" applyNumberFormat="1" applyFont="1" applyAlignment="1">
      <alignment horizontal="right" vertical="center"/>
    </xf>
    <xf numFmtId="176" fontId="9" fillId="0" borderId="100" xfId="0" applyNumberFormat="1" applyFont="1" applyBorder="1" applyAlignment="1">
      <alignment horizontal="right" vertical="center"/>
    </xf>
    <xf numFmtId="178" fontId="6" fillId="0" borderId="39" xfId="2" applyNumberFormat="1" applyFont="1" applyFill="1" applyBorder="1" applyAlignment="1">
      <alignment horizontal="right" vertical="center"/>
    </xf>
    <xf numFmtId="178" fontId="6" fillId="0" borderId="17" xfId="2" applyNumberFormat="1" applyFont="1" applyFill="1" applyBorder="1" applyAlignment="1">
      <alignment horizontal="right" vertical="center"/>
    </xf>
    <xf numFmtId="178" fontId="6" fillId="0" borderId="15" xfId="2" applyNumberFormat="1" applyFont="1" applyFill="1" applyBorder="1" applyAlignment="1">
      <alignment horizontal="right" vertical="center"/>
    </xf>
    <xf numFmtId="178" fontId="6" fillId="0" borderId="18" xfId="2" applyNumberFormat="1" applyFont="1" applyFill="1" applyBorder="1" applyAlignment="1">
      <alignment horizontal="right" vertical="center"/>
    </xf>
    <xf numFmtId="176" fontId="6" fillId="0" borderId="15" xfId="0" applyNumberFormat="1" applyFont="1" applyBorder="1" applyAlignment="1">
      <alignment horizontal="right" vertical="center"/>
    </xf>
    <xf numFmtId="176" fontId="6" fillId="0" borderId="21" xfId="0" applyNumberFormat="1" applyFont="1" applyBorder="1" applyAlignment="1">
      <alignment horizontal="right" vertical="center"/>
    </xf>
    <xf numFmtId="176" fontId="6" fillId="0" borderId="16" xfId="0" applyNumberFormat="1" applyFont="1" applyBorder="1" applyAlignment="1">
      <alignment horizontal="right" vertical="center"/>
    </xf>
    <xf numFmtId="176" fontId="6" fillId="0" borderId="22" xfId="0" applyNumberFormat="1" applyFont="1" applyBorder="1" applyAlignment="1">
      <alignment horizontal="right" vertical="center"/>
    </xf>
    <xf numFmtId="0" fontId="6" fillId="0" borderId="45" xfId="0" applyFont="1" applyBorder="1">
      <alignment vertical="center"/>
    </xf>
    <xf numFmtId="176" fontId="9" fillId="0" borderId="40" xfId="0" applyNumberFormat="1" applyFont="1" applyBorder="1" applyAlignment="1">
      <alignment horizontal="right" vertical="center"/>
    </xf>
    <xf numFmtId="0" fontId="6" fillId="0" borderId="95" xfId="0" applyFont="1" applyBorder="1">
      <alignment vertical="center"/>
    </xf>
    <xf numFmtId="0" fontId="6" fillId="2" borderId="49" xfId="0" applyFont="1" applyFill="1" applyBorder="1" applyAlignment="1">
      <alignment horizontal="center" vertical="center" wrapText="1"/>
    </xf>
    <xf numFmtId="176" fontId="6" fillId="0" borderId="48" xfId="0" applyNumberFormat="1" applyFont="1" applyBorder="1">
      <alignment vertical="center"/>
    </xf>
    <xf numFmtId="176" fontId="6" fillId="0" borderId="31" xfId="0" applyNumberFormat="1" applyFont="1" applyBorder="1">
      <alignment vertical="center"/>
    </xf>
    <xf numFmtId="176" fontId="6" fillId="0" borderId="46" xfId="0" applyNumberFormat="1" applyFont="1" applyBorder="1">
      <alignment vertical="center"/>
    </xf>
    <xf numFmtId="176" fontId="6" fillId="0" borderId="47" xfId="0" applyNumberFormat="1" applyFont="1" applyBorder="1">
      <alignment vertical="center"/>
    </xf>
    <xf numFmtId="176" fontId="6" fillId="0" borderId="12" xfId="0" applyNumberFormat="1" applyFont="1" applyBorder="1">
      <alignment vertical="center"/>
    </xf>
    <xf numFmtId="176" fontId="6" fillId="0" borderId="23" xfId="0" applyNumberFormat="1" applyFont="1" applyBorder="1">
      <alignment vertical="center"/>
    </xf>
    <xf numFmtId="176" fontId="6" fillId="0" borderId="90" xfId="0" applyNumberFormat="1" applyFont="1" applyBorder="1">
      <alignment vertical="center"/>
    </xf>
    <xf numFmtId="176" fontId="6" fillId="0" borderId="92" xfId="0" applyNumberFormat="1" applyFont="1" applyBorder="1">
      <alignment vertical="center"/>
    </xf>
    <xf numFmtId="0" fontId="6" fillId="2" borderId="51"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0" borderId="46" xfId="0" applyFont="1" applyBorder="1">
      <alignment vertical="center"/>
    </xf>
    <xf numFmtId="0" fontId="6" fillId="0" borderId="47" xfId="0" applyFont="1" applyBorder="1">
      <alignment vertical="center"/>
    </xf>
    <xf numFmtId="176" fontId="6" fillId="0" borderId="16" xfId="0" applyNumberFormat="1" applyFont="1" applyBorder="1">
      <alignment vertical="center"/>
    </xf>
    <xf numFmtId="177" fontId="6" fillId="0" borderId="33" xfId="1" applyNumberFormat="1" applyFont="1" applyFill="1" applyBorder="1" applyAlignment="1">
      <alignment horizontal="right" vertical="center"/>
    </xf>
    <xf numFmtId="176" fontId="6" fillId="0" borderId="88" xfId="0" applyNumberFormat="1" applyFont="1" applyBorder="1">
      <alignment vertical="center"/>
    </xf>
    <xf numFmtId="176" fontId="6" fillId="0" borderId="93" xfId="0" applyNumberFormat="1" applyFont="1" applyBorder="1">
      <alignment vertical="center"/>
    </xf>
    <xf numFmtId="176" fontId="6" fillId="0" borderId="44" xfId="0" applyNumberFormat="1" applyFont="1" applyBorder="1">
      <alignment vertical="center"/>
    </xf>
    <xf numFmtId="176" fontId="6" fillId="0" borderId="94" xfId="0" applyNumberFormat="1" applyFont="1" applyBorder="1">
      <alignment vertical="center"/>
    </xf>
    <xf numFmtId="176" fontId="6" fillId="0" borderId="11" xfId="0" applyNumberFormat="1" applyFont="1" applyBorder="1">
      <alignment vertical="center"/>
    </xf>
    <xf numFmtId="176" fontId="6" fillId="0" borderId="100" xfId="0" applyNumberFormat="1" applyFont="1" applyBorder="1">
      <alignment vertical="center"/>
    </xf>
    <xf numFmtId="176" fontId="6" fillId="0" borderId="99" xfId="0" applyNumberFormat="1" applyFont="1" applyBorder="1">
      <alignment vertical="center"/>
    </xf>
    <xf numFmtId="176" fontId="6" fillId="0" borderId="89" xfId="0" applyNumberFormat="1" applyFont="1" applyBorder="1">
      <alignment vertical="center"/>
    </xf>
    <xf numFmtId="176" fontId="6" fillId="0" borderId="87" xfId="0" applyNumberFormat="1" applyFont="1" applyBorder="1">
      <alignment vertical="center"/>
    </xf>
    <xf numFmtId="176" fontId="6" fillId="0" borderId="95" xfId="0" applyNumberFormat="1" applyFont="1" applyBorder="1">
      <alignment vertical="center"/>
    </xf>
    <xf numFmtId="176" fontId="6" fillId="0" borderId="96" xfId="0" applyNumberFormat="1" applyFont="1" applyBorder="1">
      <alignment vertical="center"/>
    </xf>
    <xf numFmtId="176" fontId="6" fillId="0" borderId="97" xfId="0" applyNumberFormat="1" applyFont="1" applyBorder="1">
      <alignment vertical="center"/>
    </xf>
    <xf numFmtId="38" fontId="6" fillId="0" borderId="59" xfId="2" applyFont="1" applyFill="1" applyBorder="1" applyAlignment="1">
      <alignment horizontal="right" vertical="center"/>
    </xf>
    <xf numFmtId="38" fontId="6" fillId="0" borderId="71" xfId="2" applyFont="1" applyFill="1" applyBorder="1" applyAlignment="1">
      <alignment horizontal="right" vertical="center"/>
    </xf>
    <xf numFmtId="38" fontId="6" fillId="0" borderId="68" xfId="2" applyFont="1" applyFill="1" applyBorder="1" applyAlignment="1">
      <alignment vertical="center"/>
    </xf>
    <xf numFmtId="38" fontId="6" fillId="0" borderId="58" xfId="2" applyFont="1" applyFill="1" applyBorder="1" applyAlignment="1">
      <alignment vertical="center"/>
    </xf>
    <xf numFmtId="38" fontId="6" fillId="0" borderId="70" xfId="2" applyFont="1" applyFill="1" applyBorder="1" applyAlignment="1">
      <alignment vertical="center"/>
    </xf>
    <xf numFmtId="38" fontId="6" fillId="0" borderId="59" xfId="2" applyFont="1" applyFill="1" applyBorder="1" applyAlignment="1">
      <alignment vertical="center"/>
    </xf>
    <xf numFmtId="0" fontId="6" fillId="2" borderId="6" xfId="0" applyFont="1" applyFill="1" applyBorder="1" applyAlignment="1">
      <alignment horizontal="center" vertical="center" wrapText="1"/>
    </xf>
    <xf numFmtId="0" fontId="6" fillId="2" borderId="33" xfId="0" applyFont="1" applyFill="1" applyBorder="1" applyAlignment="1">
      <alignment horizontal="center" vertical="center" wrapText="1"/>
    </xf>
    <xf numFmtId="176" fontId="9" fillId="0" borderId="21" xfId="0" applyNumberFormat="1" applyFont="1" applyBorder="1">
      <alignment vertical="center"/>
    </xf>
    <xf numFmtId="38" fontId="6" fillId="0" borderId="16" xfId="0" applyNumberFormat="1" applyFont="1" applyBorder="1" applyAlignment="1">
      <alignment horizontal="right" vertical="center"/>
    </xf>
    <xf numFmtId="38" fontId="6" fillId="0" borderId="21"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9" xfId="0" applyFont="1" applyBorder="1" applyAlignment="1">
      <alignment horizontal="right" vertical="center"/>
    </xf>
    <xf numFmtId="38" fontId="6" fillId="0" borderId="11" xfId="0" applyNumberFormat="1" applyFont="1" applyBorder="1" applyAlignment="1">
      <alignment horizontal="right" vertical="center"/>
    </xf>
    <xf numFmtId="0" fontId="6" fillId="0" borderId="14" xfId="0" applyFont="1" applyBorder="1" applyAlignment="1">
      <alignment horizontal="right" vertical="center"/>
    </xf>
    <xf numFmtId="38" fontId="6" fillId="0" borderId="25" xfId="2" applyFont="1" applyFill="1" applyBorder="1" applyAlignment="1">
      <alignment vertical="center"/>
    </xf>
    <xf numFmtId="38" fontId="6" fillId="0" borderId="23" xfId="2" applyFont="1" applyFill="1" applyBorder="1" applyAlignment="1">
      <alignment vertical="center"/>
    </xf>
    <xf numFmtId="38" fontId="6" fillId="0" borderId="19" xfId="2" applyFont="1" applyFill="1" applyBorder="1" applyAlignment="1">
      <alignment vertical="center"/>
    </xf>
    <xf numFmtId="38" fontId="6" fillId="0" borderId="24" xfId="2" applyFont="1" applyFill="1" applyBorder="1" applyAlignment="1">
      <alignment vertical="center"/>
    </xf>
    <xf numFmtId="38" fontId="6" fillId="0" borderId="76" xfId="2" applyFont="1" applyFill="1" applyBorder="1" applyAlignment="1">
      <alignment vertical="center"/>
    </xf>
    <xf numFmtId="38" fontId="6" fillId="0" borderId="26" xfId="2" applyFont="1" applyFill="1" applyBorder="1" applyAlignment="1">
      <alignment vertical="center"/>
    </xf>
    <xf numFmtId="0" fontId="6" fillId="2" borderId="64" xfId="0" applyFont="1" applyFill="1" applyBorder="1" applyAlignment="1">
      <alignment horizontal="center" vertical="center" wrapText="1"/>
    </xf>
    <xf numFmtId="0" fontId="6" fillId="2" borderId="9" xfId="0" applyFont="1" applyFill="1" applyBorder="1" applyAlignment="1">
      <alignment horizontal="center" vertical="center" wrapText="1"/>
    </xf>
    <xf numFmtId="176" fontId="9" fillId="0" borderId="14" xfId="0" applyNumberFormat="1" applyFont="1" applyBorder="1">
      <alignment vertical="center"/>
    </xf>
    <xf numFmtId="38" fontId="6" fillId="0" borderId="58" xfId="2" applyFont="1" applyFill="1" applyBorder="1" applyAlignment="1">
      <alignment horizontal="right" vertical="center"/>
    </xf>
    <xf numFmtId="38" fontId="6" fillId="0" borderId="73" xfId="2" applyFont="1" applyFill="1" applyBorder="1" applyAlignment="1">
      <alignment vertical="center"/>
    </xf>
    <xf numFmtId="38" fontId="6" fillId="0" borderId="69" xfId="2" applyFont="1" applyFill="1" applyBorder="1" applyAlignment="1">
      <alignment vertical="center"/>
    </xf>
    <xf numFmtId="38" fontId="6" fillId="0" borderId="71" xfId="2" applyFont="1" applyFill="1" applyBorder="1" applyAlignment="1">
      <alignment vertical="center"/>
    </xf>
    <xf numFmtId="38" fontId="6" fillId="0" borderId="72" xfId="2" applyFont="1" applyFill="1" applyBorder="1" applyAlignment="1">
      <alignment vertical="center"/>
    </xf>
    <xf numFmtId="38" fontId="6" fillId="0" borderId="0" xfId="0" applyNumberFormat="1" applyFont="1" applyAlignment="1">
      <alignment horizontal="right" vertical="center"/>
    </xf>
    <xf numFmtId="0" fontId="6" fillId="2" borderId="50" xfId="0" applyFont="1" applyFill="1" applyBorder="1" applyAlignment="1">
      <alignment horizontal="center" vertical="center"/>
    </xf>
    <xf numFmtId="0" fontId="6" fillId="2" borderId="51" xfId="0" applyFont="1" applyFill="1" applyBorder="1" applyAlignment="1">
      <alignment horizontal="center" vertical="center"/>
    </xf>
    <xf numFmtId="0" fontId="9" fillId="2" borderId="53"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6" fillId="2" borderId="31" xfId="0" applyFont="1" applyFill="1" applyBorder="1" applyAlignment="1">
      <alignment horizontal="center" vertical="center" wrapText="1"/>
    </xf>
    <xf numFmtId="38" fontId="6" fillId="0" borderId="59" xfId="0" applyNumberFormat="1" applyFont="1" applyBorder="1" applyAlignment="1">
      <alignment horizontal="right" vertical="center"/>
    </xf>
    <xf numFmtId="0" fontId="6" fillId="0" borderId="59" xfId="0" applyFont="1" applyBorder="1" applyAlignment="1">
      <alignment horizontal="right" vertical="center"/>
    </xf>
    <xf numFmtId="38" fontId="6" fillId="0" borderId="12" xfId="0" applyNumberFormat="1" applyFont="1" applyBorder="1" applyAlignment="1">
      <alignment horizontal="right" vertical="center"/>
    </xf>
    <xf numFmtId="0" fontId="6" fillId="0" borderId="71" xfId="0" applyFont="1" applyBorder="1" applyAlignment="1">
      <alignment horizontal="right" vertical="center"/>
    </xf>
    <xf numFmtId="38" fontId="6" fillId="0" borderId="72" xfId="2" applyFont="1" applyFill="1" applyBorder="1" applyAlignment="1">
      <alignment horizontal="right" vertical="center"/>
    </xf>
    <xf numFmtId="38" fontId="6" fillId="0" borderId="76" xfId="2" applyFont="1" applyFill="1" applyBorder="1" applyAlignment="1">
      <alignment horizontal="right" vertical="center"/>
    </xf>
    <xf numFmtId="38" fontId="6" fillId="0" borderId="70" xfId="2" applyFont="1" applyFill="1" applyBorder="1" applyAlignment="1">
      <alignment horizontal="right" vertical="center"/>
    </xf>
    <xf numFmtId="0" fontId="6" fillId="0" borderId="23" xfId="0" applyFont="1" applyBorder="1" applyAlignment="1">
      <alignment horizontal="right" vertical="center"/>
    </xf>
    <xf numFmtId="38" fontId="6" fillId="0" borderId="24" xfId="0" applyNumberFormat="1" applyFont="1" applyBorder="1" applyAlignment="1">
      <alignment horizontal="right" vertical="center"/>
    </xf>
    <xf numFmtId="0" fontId="6" fillId="0" borderId="26" xfId="0" applyFont="1" applyBorder="1" applyAlignment="1">
      <alignment horizontal="right" vertical="center"/>
    </xf>
    <xf numFmtId="38" fontId="6" fillId="0" borderId="25" xfId="0" applyNumberFormat="1" applyFont="1" applyBorder="1" applyAlignment="1">
      <alignment horizontal="right" vertical="center"/>
    </xf>
    <xf numFmtId="38" fontId="6" fillId="0" borderId="12" xfId="2" applyFont="1" applyFill="1" applyBorder="1" applyAlignment="1">
      <alignment vertical="center"/>
    </xf>
    <xf numFmtId="38" fontId="6" fillId="0" borderId="15" xfId="2" applyFont="1" applyFill="1" applyBorder="1" applyAlignment="1">
      <alignment vertical="center"/>
    </xf>
    <xf numFmtId="38" fontId="6" fillId="0" borderId="13" xfId="2" applyFont="1" applyFill="1" applyBorder="1" applyAlignment="1">
      <alignment vertical="center"/>
    </xf>
    <xf numFmtId="0" fontId="9" fillId="2" borderId="2"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33" xfId="0" applyFont="1" applyFill="1" applyBorder="1" applyAlignment="1">
      <alignment horizontal="center" vertical="center"/>
    </xf>
    <xf numFmtId="0" fontId="9" fillId="2" borderId="30" xfId="0" applyFont="1" applyFill="1" applyBorder="1" applyAlignment="1">
      <alignment horizontal="center" vertical="center" wrapText="1"/>
    </xf>
    <xf numFmtId="0" fontId="9" fillId="2" borderId="29" xfId="0" applyFont="1" applyFill="1" applyBorder="1" applyAlignment="1">
      <alignment horizontal="center" vertical="center" wrapText="1"/>
    </xf>
    <xf numFmtId="38" fontId="6" fillId="0" borderId="18" xfId="2" applyFont="1" applyFill="1" applyBorder="1" applyAlignment="1">
      <alignment vertical="center"/>
    </xf>
    <xf numFmtId="0" fontId="9" fillId="2" borderId="6" xfId="0" applyFont="1" applyFill="1" applyBorder="1" applyAlignment="1">
      <alignment horizontal="center" vertical="center" wrapText="1"/>
    </xf>
    <xf numFmtId="0" fontId="9" fillId="2" borderId="33" xfId="0" applyFont="1" applyFill="1" applyBorder="1" applyAlignment="1">
      <alignment horizontal="center" vertical="center" wrapText="1"/>
    </xf>
    <xf numFmtId="38" fontId="6" fillId="0" borderId="12" xfId="2" applyFont="1" applyFill="1" applyBorder="1" applyAlignment="1">
      <alignment horizontal="right" vertical="center"/>
    </xf>
    <xf numFmtId="38" fontId="6" fillId="0" borderId="23" xfId="2" applyFont="1" applyFill="1" applyBorder="1" applyAlignment="1">
      <alignment horizontal="right" vertical="center"/>
    </xf>
    <xf numFmtId="38" fontId="6" fillId="0" borderId="58" xfId="0" applyNumberFormat="1" applyFont="1" applyBorder="1" applyAlignment="1">
      <alignment horizontal="right" vertical="center"/>
    </xf>
    <xf numFmtId="0" fontId="6" fillId="0" borderId="58" xfId="0" applyFont="1" applyBorder="1" applyAlignment="1">
      <alignment horizontal="right" vertical="center"/>
    </xf>
    <xf numFmtId="0" fontId="6" fillId="0" borderId="69" xfId="0" applyFont="1" applyBorder="1" applyAlignment="1">
      <alignment horizontal="right" vertical="center"/>
    </xf>
    <xf numFmtId="38" fontId="6" fillId="0" borderId="73" xfId="0" applyNumberFormat="1" applyFont="1" applyBorder="1" applyAlignment="1">
      <alignment horizontal="right" vertical="center"/>
    </xf>
    <xf numFmtId="0" fontId="6" fillId="0" borderId="75" xfId="0" applyFont="1" applyBorder="1" applyAlignment="1">
      <alignment horizontal="right" vertical="center"/>
    </xf>
    <xf numFmtId="38" fontId="6" fillId="0" borderId="68" xfId="0" applyNumberFormat="1" applyFont="1" applyBorder="1" applyAlignment="1">
      <alignment horizontal="right" vertical="center"/>
    </xf>
    <xf numFmtId="38" fontId="6" fillId="0" borderId="20" xfId="2" applyFont="1" applyFill="1" applyBorder="1" applyAlignment="1">
      <alignment vertical="center"/>
    </xf>
    <xf numFmtId="0" fontId="9" fillId="2" borderId="39"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28" xfId="0" applyFont="1" applyFill="1" applyBorder="1" applyAlignment="1">
      <alignment horizontal="center" vertical="center" wrapText="1"/>
    </xf>
    <xf numFmtId="177" fontId="6" fillId="0" borderId="31" xfId="1" applyNumberFormat="1" applyFont="1" applyFill="1" applyBorder="1" applyAlignment="1">
      <alignment horizontal="right" vertical="center"/>
    </xf>
    <xf numFmtId="177" fontId="6" fillId="0" borderId="56" xfId="1" applyNumberFormat="1" applyFont="1" applyFill="1" applyBorder="1" applyAlignment="1">
      <alignment horizontal="right" vertical="center"/>
    </xf>
    <xf numFmtId="177" fontId="6" fillId="0" borderId="57" xfId="1" applyNumberFormat="1" applyFont="1" applyFill="1" applyBorder="1" applyAlignment="1">
      <alignment horizontal="right" vertical="center"/>
    </xf>
    <xf numFmtId="0" fontId="6" fillId="2" borderId="2" xfId="0" applyFont="1" applyFill="1" applyBorder="1" applyAlignment="1">
      <alignment horizontal="center" vertical="center"/>
    </xf>
    <xf numFmtId="0" fontId="6" fillId="2" borderId="52" xfId="0" applyFont="1" applyFill="1" applyBorder="1" applyAlignment="1">
      <alignment horizontal="center" vertical="center"/>
    </xf>
    <xf numFmtId="0" fontId="6" fillId="2" borderId="31" xfId="0" applyFont="1" applyFill="1" applyBorder="1" applyAlignment="1">
      <alignment horizontal="center" vertical="center"/>
    </xf>
    <xf numFmtId="38" fontId="6" fillId="0" borderId="75" xfId="2" applyFont="1" applyFill="1" applyBorder="1" applyAlignment="1">
      <alignment vertical="center"/>
    </xf>
    <xf numFmtId="38" fontId="6" fillId="0" borderId="44" xfId="0" applyNumberFormat="1" applyFont="1" applyBorder="1" applyAlignment="1">
      <alignment horizontal="right" vertical="center"/>
    </xf>
    <xf numFmtId="0" fontId="6" fillId="0" borderId="43" xfId="0" applyFont="1" applyBorder="1" applyAlignment="1">
      <alignment horizontal="right" vertical="center"/>
    </xf>
    <xf numFmtId="38" fontId="6" fillId="0" borderId="45" xfId="0" applyNumberFormat="1" applyFont="1" applyBorder="1" applyAlignment="1">
      <alignment horizontal="right" vertical="center"/>
    </xf>
    <xf numFmtId="0" fontId="6" fillId="0" borderId="45" xfId="0" applyFont="1" applyBorder="1" applyAlignment="1">
      <alignment horizontal="right" vertical="center"/>
    </xf>
    <xf numFmtId="0" fontId="6" fillId="0" borderId="12" xfId="0" applyFont="1" applyBorder="1">
      <alignment vertical="center"/>
    </xf>
    <xf numFmtId="0" fontId="6" fillId="0" borderId="23" xfId="0" applyFont="1" applyBorder="1">
      <alignment vertical="center"/>
    </xf>
    <xf numFmtId="0" fontId="6" fillId="0" borderId="31" xfId="0" applyFont="1" applyBorder="1">
      <alignment vertical="center"/>
    </xf>
    <xf numFmtId="0" fontId="6" fillId="0" borderId="48" xfId="0" applyFont="1" applyBorder="1">
      <alignment vertical="center"/>
    </xf>
    <xf numFmtId="176" fontId="9" fillId="0" borderId="33" xfId="0" applyNumberFormat="1" applyFont="1" applyBorder="1">
      <alignment vertical="center"/>
    </xf>
    <xf numFmtId="38" fontId="6" fillId="0" borderId="77" xfId="2" applyFont="1" applyFill="1" applyBorder="1" applyAlignment="1">
      <alignment horizontal="right" vertical="center"/>
    </xf>
    <xf numFmtId="38" fontId="6" fillId="0" borderId="42" xfId="2" applyFont="1" applyFill="1" applyBorder="1" applyAlignment="1">
      <alignment horizontal="right" vertical="center"/>
    </xf>
    <xf numFmtId="0" fontId="6" fillId="0" borderId="66" xfId="0" applyFont="1" applyBorder="1">
      <alignment vertical="center"/>
    </xf>
    <xf numFmtId="177" fontId="6" fillId="0" borderId="91" xfId="1" applyNumberFormat="1" applyFont="1" applyFill="1" applyBorder="1" applyAlignment="1">
      <alignment vertical="center"/>
    </xf>
    <xf numFmtId="176" fontId="6" fillId="0" borderId="77" xfId="0" applyNumberFormat="1" applyFont="1" applyBorder="1" applyAlignment="1">
      <alignment horizontal="right" vertical="center"/>
    </xf>
    <xf numFmtId="176" fontId="6" fillId="0" borderId="101" xfId="0" applyNumberFormat="1" applyFont="1" applyBorder="1" applyAlignment="1">
      <alignment horizontal="right" vertical="center"/>
    </xf>
    <xf numFmtId="177" fontId="6" fillId="0" borderId="60" xfId="1" applyNumberFormat="1" applyFont="1" applyFill="1" applyBorder="1" applyAlignment="1">
      <alignment horizontal="right" vertical="center"/>
    </xf>
    <xf numFmtId="177" fontId="6" fillId="0" borderId="63" xfId="1" applyNumberFormat="1" applyFont="1" applyFill="1" applyBorder="1" applyAlignment="1">
      <alignment horizontal="right" vertical="center"/>
    </xf>
    <xf numFmtId="38" fontId="6" fillId="0" borderId="77" xfId="0" applyNumberFormat="1" applyFont="1" applyBorder="1" applyAlignment="1">
      <alignment horizontal="right" vertical="center"/>
    </xf>
    <xf numFmtId="38" fontId="6" fillId="0" borderId="78" xfId="0" applyNumberFormat="1" applyFont="1" applyBorder="1" applyAlignment="1">
      <alignment horizontal="right" vertical="center"/>
    </xf>
    <xf numFmtId="177" fontId="6" fillId="0" borderId="33" xfId="1" applyNumberFormat="1" applyFont="1" applyFill="1" applyBorder="1" applyAlignment="1">
      <alignment vertical="center"/>
    </xf>
    <xf numFmtId="177" fontId="9" fillId="0" borderId="29" xfId="1" applyNumberFormat="1" applyFont="1" applyFill="1" applyBorder="1" applyAlignment="1">
      <alignment vertical="center"/>
    </xf>
    <xf numFmtId="176" fontId="6" fillId="0" borderId="19" xfId="0" applyNumberFormat="1" applyFont="1" applyBorder="1" applyAlignment="1">
      <alignment horizontal="right" vertical="center"/>
    </xf>
    <xf numFmtId="176" fontId="6" fillId="0" borderId="14" xfId="0" applyNumberFormat="1" applyFont="1" applyBorder="1" applyAlignment="1">
      <alignment horizontal="right" vertical="center"/>
    </xf>
    <xf numFmtId="176" fontId="6" fillId="0" borderId="11" xfId="0" applyNumberFormat="1" applyFont="1" applyBorder="1" applyAlignment="1">
      <alignment horizontal="right" vertical="center"/>
    </xf>
    <xf numFmtId="176" fontId="6" fillId="0" borderId="27" xfId="0" applyNumberFormat="1" applyFont="1" applyBorder="1" applyAlignment="1">
      <alignment horizontal="right" vertical="center"/>
    </xf>
    <xf numFmtId="176" fontId="6" fillId="0" borderId="42" xfId="0" applyNumberFormat="1" applyFont="1" applyBorder="1" applyAlignment="1">
      <alignment horizontal="right" vertical="center"/>
    </xf>
    <xf numFmtId="176" fontId="6" fillId="0" borderId="9" xfId="0" applyNumberFormat="1" applyFont="1" applyBorder="1" applyAlignment="1">
      <alignment horizontal="right" vertical="center"/>
    </xf>
    <xf numFmtId="176" fontId="6" fillId="0" borderId="34" xfId="0" applyNumberFormat="1" applyFont="1" applyBorder="1" applyAlignment="1">
      <alignment horizontal="right" vertical="center"/>
    </xf>
    <xf numFmtId="176" fontId="6" fillId="0" borderId="33" xfId="0" applyNumberFormat="1" applyFont="1" applyBorder="1" applyAlignment="1">
      <alignment horizontal="right" vertical="center"/>
    </xf>
    <xf numFmtId="176" fontId="6" fillId="0" borderId="30" xfId="0" applyNumberFormat="1" applyFont="1" applyBorder="1" applyAlignment="1">
      <alignment horizontal="right" vertical="center"/>
    </xf>
    <xf numFmtId="176" fontId="6" fillId="0" borderId="36" xfId="0" applyNumberFormat="1" applyFont="1" applyBorder="1" applyAlignment="1">
      <alignment horizontal="right" vertical="center"/>
    </xf>
    <xf numFmtId="176" fontId="9" fillId="0" borderId="44" xfId="0" applyNumberFormat="1" applyFont="1" applyBorder="1">
      <alignment vertical="center"/>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20" xfId="0" applyFont="1" applyBorder="1" applyAlignment="1">
      <alignment horizontal="center" vertical="center" wrapText="1"/>
    </xf>
    <xf numFmtId="0" fontId="6" fillId="0" borderId="121" xfId="0" applyFont="1" applyBorder="1" applyAlignment="1">
      <alignment horizontal="center" vertical="center" wrapText="1"/>
    </xf>
    <xf numFmtId="0" fontId="6" fillId="0" borderId="122" xfId="0" applyFont="1" applyBorder="1" applyAlignment="1">
      <alignment horizontal="center" vertical="center" wrapText="1"/>
    </xf>
    <xf numFmtId="0" fontId="6" fillId="0" borderId="123" xfId="0" applyFont="1" applyBorder="1" applyAlignment="1">
      <alignment horizontal="center" vertical="center" wrapText="1"/>
    </xf>
    <xf numFmtId="0" fontId="6" fillId="0" borderId="124" xfId="0" applyFont="1" applyBorder="1" applyAlignment="1">
      <alignment horizontal="center" vertical="center" wrapText="1"/>
    </xf>
    <xf numFmtId="176" fontId="9" fillId="0" borderId="15" xfId="0" applyNumberFormat="1" applyFont="1" applyFill="1" applyBorder="1" applyAlignment="1">
      <alignment horizontal="right" vertical="center"/>
    </xf>
    <xf numFmtId="176" fontId="9" fillId="0" borderId="18" xfId="0" applyNumberFormat="1" applyFont="1" applyFill="1" applyBorder="1" applyAlignment="1">
      <alignment horizontal="right" vertical="center"/>
    </xf>
    <xf numFmtId="176" fontId="9" fillId="0" borderId="19" xfId="0" applyNumberFormat="1" applyFont="1" applyFill="1" applyBorder="1" applyAlignment="1">
      <alignment horizontal="right" vertical="center"/>
    </xf>
    <xf numFmtId="176" fontId="9" fillId="0" borderId="25" xfId="0" applyNumberFormat="1" applyFont="1" applyFill="1" applyBorder="1" applyAlignment="1">
      <alignment horizontal="right" vertical="center"/>
    </xf>
    <xf numFmtId="176" fontId="6" fillId="0" borderId="71" xfId="0" applyNumberFormat="1" applyFont="1" applyFill="1" applyBorder="1" applyAlignment="1">
      <alignment horizontal="right" vertical="center"/>
    </xf>
    <xf numFmtId="176" fontId="6" fillId="0" borderId="70" xfId="0" applyNumberFormat="1" applyFont="1" applyFill="1" applyBorder="1" applyAlignment="1">
      <alignment horizontal="right" vertical="center"/>
    </xf>
    <xf numFmtId="176" fontId="9" fillId="0" borderId="69" xfId="0" applyNumberFormat="1" applyFont="1" applyFill="1" applyBorder="1">
      <alignment vertical="center"/>
    </xf>
    <xf numFmtId="176" fontId="9" fillId="0" borderId="97" xfId="0" applyNumberFormat="1" applyFont="1" applyFill="1" applyBorder="1">
      <alignment vertical="center"/>
    </xf>
    <xf numFmtId="176" fontId="6" fillId="0" borderId="20" xfId="0" applyNumberFormat="1" applyFont="1" applyFill="1" applyBorder="1" applyAlignment="1">
      <alignment horizontal="right" vertical="center"/>
    </xf>
    <xf numFmtId="0" fontId="6" fillId="0" borderId="13" xfId="0" applyFont="1" applyFill="1" applyBorder="1" applyAlignment="1">
      <alignment horizontal="right" vertical="center"/>
    </xf>
    <xf numFmtId="176" fontId="6" fillId="0" borderId="26" xfId="0" applyNumberFormat="1" applyFont="1" applyFill="1" applyBorder="1" applyAlignment="1">
      <alignment horizontal="right" vertical="center"/>
    </xf>
    <xf numFmtId="0" fontId="6" fillId="0" borderId="24" xfId="0" applyFont="1" applyFill="1" applyBorder="1" applyAlignment="1">
      <alignment horizontal="right" vertical="center"/>
    </xf>
    <xf numFmtId="176" fontId="6" fillId="0" borderId="35" xfId="0" applyNumberFormat="1" applyFont="1" applyFill="1" applyBorder="1" applyAlignment="1">
      <alignment horizontal="right" vertical="center"/>
    </xf>
    <xf numFmtId="0" fontId="6" fillId="0" borderId="32" xfId="0" applyFont="1" applyFill="1" applyBorder="1" applyAlignment="1">
      <alignment horizontal="right" vertical="center"/>
    </xf>
  </cellXfs>
  <cellStyles count="3">
    <cellStyle name="パーセント" xfId="1" builtinId="5"/>
    <cellStyle name="桁区切り" xfId="2" builtinId="6"/>
    <cellStyle name="標準" xfId="0" builtinId="0"/>
  </cellStyles>
  <dxfs count="293">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71716</xdr:colOff>
      <xdr:row>0</xdr:row>
      <xdr:rowOff>38100</xdr:rowOff>
    </xdr:from>
    <xdr:to>
      <xdr:col>0</xdr:col>
      <xdr:colOff>243166</xdr:colOff>
      <xdr:row>1</xdr:row>
      <xdr:rowOff>200025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71716" y="38100"/>
          <a:ext cx="171450" cy="386043"/>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800100</xdr:colOff>
      <xdr:row>0</xdr:row>
      <xdr:rowOff>104775</xdr:rowOff>
    </xdr:from>
    <xdr:to>
      <xdr:col>112</xdr:col>
      <xdr:colOff>728383</xdr:colOff>
      <xdr:row>0</xdr:row>
      <xdr:rowOff>104775</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a:off x="2738718" y="104775"/>
          <a:ext cx="128829547" cy="0"/>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641856</xdr:colOff>
      <xdr:row>22</xdr:row>
      <xdr:rowOff>114096</xdr:rowOff>
    </xdr:from>
    <xdr:to>
      <xdr:col>112</xdr:col>
      <xdr:colOff>744391</xdr:colOff>
      <xdr:row>22</xdr:row>
      <xdr:rowOff>128711</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a:xfrm flipV="1">
          <a:off x="2587677" y="4155417"/>
          <a:ext cx="130336500" cy="14615"/>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771524</xdr:colOff>
      <xdr:row>44</xdr:row>
      <xdr:rowOff>104775</xdr:rowOff>
    </xdr:from>
    <xdr:to>
      <xdr:col>112</xdr:col>
      <xdr:colOff>739589</xdr:colOff>
      <xdr:row>44</xdr:row>
      <xdr:rowOff>104775</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2710142" y="6268010"/>
          <a:ext cx="128869329" cy="0"/>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71716</xdr:colOff>
      <xdr:row>22</xdr:row>
      <xdr:rowOff>38100</xdr:rowOff>
    </xdr:from>
    <xdr:to>
      <xdr:col>0</xdr:col>
      <xdr:colOff>243166</xdr:colOff>
      <xdr:row>23</xdr:row>
      <xdr:rowOff>200025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71716" y="3108512"/>
          <a:ext cx="171450" cy="386042"/>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71716</xdr:colOff>
      <xdr:row>44</xdr:row>
      <xdr:rowOff>38100</xdr:rowOff>
    </xdr:from>
    <xdr:to>
      <xdr:col>0</xdr:col>
      <xdr:colOff>243166</xdr:colOff>
      <xdr:row>45</xdr:row>
      <xdr:rowOff>200025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71716" y="6178924"/>
          <a:ext cx="171450" cy="386042"/>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71716</xdr:colOff>
      <xdr:row>66</xdr:row>
      <xdr:rowOff>38100</xdr:rowOff>
    </xdr:from>
    <xdr:to>
      <xdr:col>0</xdr:col>
      <xdr:colOff>243166</xdr:colOff>
      <xdr:row>67</xdr:row>
      <xdr:rowOff>200025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71716" y="9249335"/>
          <a:ext cx="171450" cy="40845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1019175</xdr:colOff>
      <xdr:row>66</xdr:row>
      <xdr:rowOff>107957</xdr:rowOff>
    </xdr:from>
    <xdr:to>
      <xdr:col>112</xdr:col>
      <xdr:colOff>795618</xdr:colOff>
      <xdr:row>66</xdr:row>
      <xdr:rowOff>123828</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V="1">
          <a:off x="2957793" y="9352810"/>
          <a:ext cx="128677707" cy="15871"/>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81241</xdr:colOff>
      <xdr:row>86</xdr:row>
      <xdr:rowOff>28575</xdr:rowOff>
    </xdr:from>
    <xdr:to>
      <xdr:col>0</xdr:col>
      <xdr:colOff>252691</xdr:colOff>
      <xdr:row>87</xdr:row>
      <xdr:rowOff>190500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81241" y="12377457"/>
          <a:ext cx="171450" cy="374837"/>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1056398</xdr:colOff>
      <xdr:row>86</xdr:row>
      <xdr:rowOff>121226</xdr:rowOff>
    </xdr:from>
    <xdr:to>
      <xdr:col>112</xdr:col>
      <xdr:colOff>885265</xdr:colOff>
      <xdr:row>86</xdr:row>
      <xdr:rowOff>134661</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2995016" y="12425285"/>
          <a:ext cx="128730131" cy="13435"/>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B104"/>
  <sheetViews>
    <sheetView tabSelected="1" zoomScale="85" zoomScaleNormal="85" zoomScaleSheetLayoutView="90" workbookViewId="0">
      <pane xSplit="2" topLeftCell="FM1" activePane="topRight" state="frozen"/>
      <selection pane="topRight" activeCell="FX105" sqref="FX105"/>
    </sheetView>
  </sheetViews>
  <sheetFormatPr defaultColWidth="9" defaultRowHeight="15.5" x14ac:dyDescent="0.2"/>
  <cols>
    <col min="1" max="1" width="25.453125" style="98" customWidth="1"/>
    <col min="2" max="2" width="39.453125" style="98" customWidth="1"/>
    <col min="3" max="22" width="15.08984375" style="98" customWidth="1"/>
    <col min="23" max="184" width="15.08984375" style="8" customWidth="1"/>
    <col min="185" max="16384" width="9" style="8"/>
  </cols>
  <sheetData>
    <row r="1" spans="1:184" ht="19.5" x14ac:dyDescent="0.2">
      <c r="A1" s="1" t="s">
        <v>106</v>
      </c>
      <c r="B1" s="6"/>
      <c r="C1" s="6"/>
      <c r="D1" s="6"/>
      <c r="E1" s="6"/>
      <c r="F1" s="6"/>
      <c r="G1" s="6"/>
      <c r="H1" s="6"/>
      <c r="I1" s="6"/>
      <c r="J1" s="6"/>
      <c r="K1" s="6"/>
      <c r="L1" s="6"/>
      <c r="M1" s="6"/>
      <c r="N1" s="6"/>
      <c r="O1" s="6"/>
      <c r="P1" s="6"/>
      <c r="Q1" s="6"/>
      <c r="R1" s="6"/>
      <c r="S1" s="6"/>
      <c r="T1" s="6"/>
      <c r="U1" s="6"/>
      <c r="V1" s="6"/>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9"/>
      <c r="DK1" s="7"/>
      <c r="DL1" s="7"/>
      <c r="DM1" s="7"/>
      <c r="DN1" s="7"/>
      <c r="DO1" s="7"/>
      <c r="DP1" s="7"/>
      <c r="DQ1" s="7"/>
      <c r="DR1" s="7"/>
      <c r="DS1" s="7"/>
      <c r="DT1" s="9"/>
      <c r="DU1" s="7"/>
      <c r="DV1" s="7"/>
      <c r="DW1" s="7"/>
      <c r="DX1" s="7"/>
      <c r="DY1" s="7"/>
      <c r="DZ1" s="7"/>
      <c r="EA1" s="7"/>
      <c r="EB1" s="7"/>
      <c r="EC1" s="7"/>
      <c r="ED1" s="9"/>
      <c r="EE1" s="7"/>
      <c r="EF1" s="7"/>
      <c r="EG1" s="7"/>
      <c r="EH1" s="7"/>
      <c r="EI1" s="7"/>
      <c r="EJ1" s="7"/>
      <c r="EK1" s="7"/>
      <c r="EL1" s="7"/>
      <c r="EM1" s="7"/>
      <c r="EN1" s="9"/>
      <c r="EO1" s="7"/>
      <c r="EP1" s="7"/>
      <c r="EQ1" s="7"/>
      <c r="ER1" s="7"/>
      <c r="ES1" s="7"/>
      <c r="ET1" s="7"/>
      <c r="EU1" s="7"/>
      <c r="EV1" s="7"/>
      <c r="EW1" s="7"/>
      <c r="EX1" s="9"/>
      <c r="EY1" s="7"/>
      <c r="EZ1" s="7"/>
      <c r="FA1" s="7"/>
      <c r="FB1" s="7"/>
      <c r="FC1" s="7"/>
      <c r="FD1" s="7"/>
      <c r="FE1" s="7"/>
      <c r="FF1" s="7"/>
      <c r="FG1" s="7"/>
      <c r="FH1" s="9"/>
      <c r="FI1" s="7"/>
      <c r="FJ1" s="7"/>
      <c r="FK1" s="7"/>
      <c r="FL1" s="7"/>
      <c r="FM1" s="7"/>
      <c r="FN1" s="7"/>
      <c r="FO1" s="7"/>
      <c r="FP1" s="7"/>
      <c r="FQ1" s="7"/>
      <c r="FR1" s="9"/>
      <c r="FS1" s="7"/>
      <c r="FT1" s="7"/>
      <c r="FU1" s="7"/>
      <c r="FV1" s="7"/>
      <c r="FW1" s="7"/>
      <c r="FX1" s="7"/>
      <c r="FY1" s="7"/>
      <c r="FZ1" s="7"/>
      <c r="GA1" s="7"/>
      <c r="GB1" s="9" t="s">
        <v>22</v>
      </c>
    </row>
    <row r="2" spans="1:184" ht="20" thickBot="1" x14ac:dyDescent="0.25">
      <c r="A2" s="2" t="s">
        <v>75</v>
      </c>
      <c r="B2" s="6"/>
      <c r="C2" s="6"/>
      <c r="D2" s="6"/>
      <c r="E2" s="6"/>
      <c r="F2" s="6"/>
      <c r="G2" s="6"/>
      <c r="H2" s="6"/>
      <c r="I2" s="6"/>
      <c r="J2" s="6"/>
      <c r="K2" s="6"/>
      <c r="L2" s="6"/>
      <c r="M2" s="6"/>
      <c r="N2" s="6"/>
      <c r="O2" s="6"/>
      <c r="P2" s="6"/>
      <c r="Q2" s="6"/>
      <c r="R2" s="6"/>
      <c r="S2" s="6"/>
      <c r="T2" s="6"/>
      <c r="U2" s="6"/>
      <c r="V2" s="6"/>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9"/>
      <c r="BA2" s="7"/>
      <c r="BB2" s="7"/>
      <c r="BC2" s="7"/>
      <c r="BD2" s="7"/>
      <c r="BE2" s="7"/>
      <c r="BF2" s="7"/>
      <c r="BG2" s="7"/>
      <c r="BH2" s="7"/>
      <c r="BI2" s="7"/>
      <c r="BJ2" s="7"/>
      <c r="BK2" s="7"/>
      <c r="BL2" s="7"/>
      <c r="BM2" s="7"/>
      <c r="BN2" s="7"/>
      <c r="BO2" s="7"/>
      <c r="BP2" s="7"/>
      <c r="BQ2" s="7"/>
      <c r="BR2" s="7"/>
      <c r="BS2" s="7"/>
      <c r="BT2" s="9"/>
      <c r="BU2" s="7"/>
      <c r="BV2" s="7"/>
      <c r="BW2" s="7"/>
      <c r="BX2" s="7"/>
      <c r="BY2" s="7"/>
      <c r="BZ2" s="7"/>
      <c r="CA2" s="7"/>
      <c r="CB2" s="7"/>
      <c r="CC2" s="7"/>
      <c r="CD2" s="9"/>
      <c r="CE2" s="7"/>
      <c r="CF2" s="7"/>
      <c r="CG2" s="7"/>
      <c r="CH2" s="7"/>
      <c r="CI2" s="7"/>
      <c r="CJ2" s="7"/>
      <c r="CK2" s="7"/>
      <c r="CL2" s="7"/>
      <c r="CM2" s="7"/>
      <c r="CN2" s="9"/>
      <c r="CO2" s="7"/>
      <c r="CP2" s="9"/>
      <c r="CQ2" s="7"/>
      <c r="CR2" s="7"/>
      <c r="CS2" s="7"/>
      <c r="CT2" s="7"/>
      <c r="CU2" s="7"/>
      <c r="CV2" s="7"/>
      <c r="CW2" s="7"/>
      <c r="CX2" s="7"/>
      <c r="CY2" s="7"/>
      <c r="CZ2" s="9"/>
      <c r="DA2" s="7"/>
      <c r="DB2" s="7"/>
      <c r="DC2" s="7"/>
      <c r="DD2" s="7"/>
      <c r="DE2" s="7"/>
      <c r="DF2" s="7"/>
      <c r="DG2" s="7"/>
      <c r="DH2" s="7"/>
      <c r="DI2" s="7"/>
      <c r="DJ2" s="11"/>
      <c r="DK2" s="7"/>
      <c r="DL2" s="7"/>
      <c r="DM2" s="7"/>
      <c r="DN2" s="7"/>
      <c r="DO2" s="7"/>
      <c r="DP2" s="7"/>
      <c r="DQ2" s="7"/>
      <c r="DR2" s="7"/>
      <c r="DS2" s="7"/>
      <c r="DT2" s="11"/>
      <c r="DU2" s="7"/>
      <c r="DV2" s="7"/>
      <c r="DW2" s="7"/>
      <c r="DX2" s="7"/>
      <c r="DY2" s="7"/>
      <c r="DZ2" s="7"/>
      <c r="EA2" s="7"/>
      <c r="EB2" s="7"/>
      <c r="EC2" s="7"/>
      <c r="ED2" s="11"/>
      <c r="EE2" s="7"/>
      <c r="EF2" s="7"/>
      <c r="EG2" s="7"/>
      <c r="EH2" s="7"/>
      <c r="EI2" s="7"/>
      <c r="EJ2" s="7"/>
      <c r="EK2" s="7"/>
      <c r="EL2" s="7"/>
      <c r="EM2" s="7"/>
      <c r="EN2" s="11"/>
      <c r="EO2" s="7"/>
      <c r="EP2" s="7"/>
      <c r="EQ2" s="7"/>
      <c r="ER2" s="7"/>
      <c r="ES2" s="7"/>
      <c r="ET2" s="7"/>
      <c r="EU2" s="7"/>
      <c r="EV2" s="7"/>
      <c r="EW2" s="7"/>
      <c r="EX2" s="11"/>
      <c r="EY2" s="7"/>
      <c r="EZ2" s="7"/>
      <c r="FA2" s="7"/>
      <c r="FB2" s="7"/>
      <c r="FC2" s="7"/>
      <c r="FD2" s="7"/>
      <c r="FE2" s="7"/>
      <c r="FF2" s="7"/>
      <c r="FG2" s="7"/>
      <c r="FH2" s="11"/>
      <c r="FI2" s="7"/>
      <c r="FJ2" s="7"/>
      <c r="FK2" s="7"/>
      <c r="FL2" s="7"/>
      <c r="FM2" s="7"/>
      <c r="FN2" s="7"/>
      <c r="FO2" s="7"/>
      <c r="FP2" s="7"/>
      <c r="FQ2" s="7"/>
      <c r="FR2" s="11"/>
      <c r="FS2" s="7"/>
      <c r="FT2" s="7"/>
      <c r="FU2" s="7"/>
      <c r="FV2" s="7"/>
      <c r="FW2" s="7"/>
      <c r="FX2" s="7"/>
      <c r="FY2" s="7"/>
      <c r="FZ2" s="7"/>
      <c r="GA2" s="7"/>
      <c r="GB2" s="11" t="s">
        <v>30</v>
      </c>
    </row>
    <row r="3" spans="1:184" ht="16.5" thickBot="1" x14ac:dyDescent="0.25">
      <c r="A3" s="10"/>
      <c r="B3" s="10"/>
      <c r="C3" s="253" t="s">
        <v>95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c r="AW3" s="254"/>
      <c r="AX3" s="254"/>
      <c r="AY3" s="254"/>
      <c r="AZ3" s="254"/>
      <c r="BA3" s="254"/>
      <c r="BB3" s="254"/>
      <c r="BC3" s="254"/>
      <c r="BD3" s="254"/>
      <c r="BE3" s="254"/>
      <c r="BF3" s="254"/>
      <c r="BG3" s="254"/>
      <c r="BH3" s="254"/>
      <c r="BI3" s="254"/>
      <c r="BJ3" s="254"/>
      <c r="BK3" s="254"/>
      <c r="BL3" s="254"/>
      <c r="BM3" s="254"/>
      <c r="BN3" s="254"/>
      <c r="BO3" s="254"/>
      <c r="BP3" s="254"/>
      <c r="BQ3" s="254"/>
      <c r="BR3" s="254"/>
      <c r="BS3" s="254"/>
      <c r="BT3" s="254"/>
      <c r="BU3" s="254"/>
      <c r="BV3" s="254"/>
      <c r="BW3" s="254"/>
      <c r="BX3" s="254"/>
      <c r="BY3" s="254"/>
      <c r="BZ3" s="254"/>
      <c r="CA3" s="254"/>
      <c r="CB3" s="254"/>
      <c r="CC3" s="254"/>
      <c r="CD3" s="254"/>
      <c r="CE3" s="254"/>
      <c r="CF3" s="254"/>
      <c r="CG3" s="254"/>
      <c r="CH3" s="254"/>
      <c r="CI3" s="254"/>
      <c r="CJ3" s="254"/>
      <c r="CK3" s="254"/>
      <c r="CL3" s="254"/>
      <c r="CM3" s="254"/>
      <c r="CN3" s="255"/>
      <c r="CO3" s="253" t="s">
        <v>94</v>
      </c>
      <c r="CP3" s="254"/>
      <c r="CQ3" s="254"/>
      <c r="CR3" s="254"/>
      <c r="CS3" s="254"/>
      <c r="CT3" s="254"/>
      <c r="CU3" s="254"/>
      <c r="CV3" s="254"/>
      <c r="CW3" s="254"/>
      <c r="CX3" s="254"/>
      <c r="CY3" s="254"/>
      <c r="CZ3" s="254"/>
      <c r="DA3" s="254"/>
      <c r="DB3" s="254"/>
      <c r="DC3" s="254"/>
      <c r="DD3" s="254"/>
      <c r="DE3" s="254"/>
      <c r="DF3" s="254"/>
      <c r="DG3" s="254"/>
      <c r="DH3" s="254"/>
      <c r="DI3" s="254"/>
      <c r="DJ3" s="254"/>
      <c r="DK3" s="254"/>
      <c r="DL3" s="254"/>
      <c r="DM3" s="254"/>
      <c r="DN3" s="254"/>
      <c r="DO3" s="254"/>
      <c r="DP3" s="254"/>
      <c r="DQ3" s="254"/>
      <c r="DR3" s="254"/>
      <c r="DS3" s="254"/>
      <c r="DT3" s="254"/>
      <c r="DU3" s="254"/>
      <c r="DV3" s="254"/>
      <c r="DW3" s="254"/>
      <c r="DX3" s="254"/>
      <c r="DY3" s="254"/>
      <c r="DZ3" s="254"/>
      <c r="EA3" s="254"/>
      <c r="EB3" s="254"/>
      <c r="EC3" s="254"/>
      <c r="ED3" s="254"/>
      <c r="EE3" s="254"/>
      <c r="EF3" s="254"/>
      <c r="EG3" s="254"/>
      <c r="EH3" s="254"/>
      <c r="EI3" s="254"/>
      <c r="EJ3" s="254"/>
      <c r="EK3" s="254"/>
      <c r="EL3" s="254"/>
      <c r="EM3" s="254"/>
      <c r="EN3" s="254"/>
      <c r="EO3" s="254"/>
      <c r="EP3" s="254"/>
      <c r="EQ3" s="254"/>
      <c r="ER3" s="254"/>
      <c r="ES3" s="254"/>
      <c r="ET3" s="254"/>
      <c r="EU3" s="254"/>
      <c r="EV3" s="254"/>
      <c r="EW3" s="254"/>
      <c r="EX3" s="254"/>
      <c r="EY3" s="254"/>
      <c r="EZ3" s="254"/>
      <c r="FA3" s="254"/>
      <c r="FB3" s="254"/>
      <c r="FC3" s="254"/>
      <c r="FD3" s="254"/>
      <c r="FE3" s="254"/>
      <c r="FF3" s="254"/>
      <c r="FG3" s="254"/>
      <c r="FH3" s="254"/>
      <c r="FI3" s="254"/>
      <c r="FJ3" s="254"/>
      <c r="FK3" s="254"/>
      <c r="FL3" s="254"/>
      <c r="FM3" s="254"/>
      <c r="FN3" s="254"/>
      <c r="FO3" s="254"/>
      <c r="FP3" s="254"/>
      <c r="FQ3" s="254"/>
      <c r="FR3" s="254"/>
      <c r="FS3" s="254"/>
      <c r="FT3" s="254"/>
      <c r="FU3" s="254"/>
      <c r="FV3" s="254"/>
      <c r="FW3" s="254"/>
      <c r="FX3" s="254"/>
      <c r="FY3" s="254"/>
      <c r="FZ3" s="254"/>
      <c r="GA3" s="254"/>
      <c r="GB3" s="255"/>
    </row>
    <row r="4" spans="1:184" ht="33" customHeight="1" x14ac:dyDescent="0.2">
      <c r="A4" s="496" t="s">
        <v>45</v>
      </c>
      <c r="B4" s="497"/>
      <c r="C4" s="418" t="s">
        <v>46</v>
      </c>
      <c r="D4" s="475"/>
      <c r="E4" s="475"/>
      <c r="F4" s="475"/>
      <c r="G4" s="475"/>
      <c r="H4" s="475"/>
      <c r="I4" s="475"/>
      <c r="J4" s="475"/>
      <c r="K4" s="475"/>
      <c r="L4" s="476"/>
      <c r="M4" s="256" t="s">
        <v>47</v>
      </c>
      <c r="N4" s="475"/>
      <c r="O4" s="475"/>
      <c r="P4" s="475"/>
      <c r="Q4" s="475"/>
      <c r="R4" s="475"/>
      <c r="S4" s="475"/>
      <c r="T4" s="475"/>
      <c r="U4" s="475"/>
      <c r="V4" s="476"/>
      <c r="W4" s="418" t="s">
        <v>48</v>
      </c>
      <c r="X4" s="475"/>
      <c r="Y4" s="475"/>
      <c r="Z4" s="475"/>
      <c r="AA4" s="475"/>
      <c r="AB4" s="475"/>
      <c r="AC4" s="475"/>
      <c r="AD4" s="475"/>
      <c r="AE4" s="475"/>
      <c r="AF4" s="476"/>
      <c r="AG4" s="418" t="s">
        <v>49</v>
      </c>
      <c r="AH4" s="475"/>
      <c r="AI4" s="475"/>
      <c r="AJ4" s="475"/>
      <c r="AK4" s="475"/>
      <c r="AL4" s="475"/>
      <c r="AM4" s="475"/>
      <c r="AN4" s="475"/>
      <c r="AO4" s="475"/>
      <c r="AP4" s="475"/>
      <c r="AQ4" s="418" t="s">
        <v>50</v>
      </c>
      <c r="AR4" s="256"/>
      <c r="AS4" s="256"/>
      <c r="AT4" s="256"/>
      <c r="AU4" s="256"/>
      <c r="AV4" s="256"/>
      <c r="AW4" s="256"/>
      <c r="AX4" s="256"/>
      <c r="AY4" s="256"/>
      <c r="AZ4" s="427"/>
      <c r="BA4" s="418" t="s">
        <v>51</v>
      </c>
      <c r="BB4" s="256"/>
      <c r="BC4" s="256"/>
      <c r="BD4" s="256"/>
      <c r="BE4" s="256"/>
      <c r="BF4" s="256"/>
      <c r="BG4" s="256"/>
      <c r="BH4" s="256"/>
      <c r="BI4" s="256"/>
      <c r="BJ4" s="427"/>
      <c r="BK4" s="418" t="s">
        <v>52</v>
      </c>
      <c r="BL4" s="256"/>
      <c r="BM4" s="256"/>
      <c r="BN4" s="256"/>
      <c r="BO4" s="256"/>
      <c r="BP4" s="256"/>
      <c r="BQ4" s="256"/>
      <c r="BR4" s="256"/>
      <c r="BS4" s="256"/>
      <c r="BT4" s="427"/>
      <c r="BU4" s="256" t="s">
        <v>53</v>
      </c>
      <c r="BV4" s="256"/>
      <c r="BW4" s="256"/>
      <c r="BX4" s="256"/>
      <c r="BY4" s="256"/>
      <c r="BZ4" s="256"/>
      <c r="CA4" s="256"/>
      <c r="CB4" s="256"/>
      <c r="CC4" s="256"/>
      <c r="CD4" s="257"/>
      <c r="CE4" s="256" t="s">
        <v>82</v>
      </c>
      <c r="CF4" s="256"/>
      <c r="CG4" s="256"/>
      <c r="CH4" s="256"/>
      <c r="CI4" s="256"/>
      <c r="CJ4" s="256"/>
      <c r="CK4" s="256"/>
      <c r="CL4" s="256"/>
      <c r="CM4" s="256"/>
      <c r="CN4" s="257"/>
      <c r="CO4" s="109" t="s">
        <v>81</v>
      </c>
      <c r="CP4" s="110"/>
      <c r="CQ4" s="256" t="s">
        <v>86</v>
      </c>
      <c r="CR4" s="256"/>
      <c r="CS4" s="256"/>
      <c r="CT4" s="256"/>
      <c r="CU4" s="256"/>
      <c r="CV4" s="256"/>
      <c r="CW4" s="256"/>
      <c r="CX4" s="256"/>
      <c r="CY4" s="256"/>
      <c r="CZ4" s="257"/>
      <c r="DA4" s="256" t="s">
        <v>87</v>
      </c>
      <c r="DB4" s="256"/>
      <c r="DC4" s="256"/>
      <c r="DD4" s="256"/>
      <c r="DE4" s="256"/>
      <c r="DF4" s="256"/>
      <c r="DG4" s="256"/>
      <c r="DH4" s="256"/>
      <c r="DI4" s="256"/>
      <c r="DJ4" s="257"/>
      <c r="DK4" s="256" t="s">
        <v>104</v>
      </c>
      <c r="DL4" s="256"/>
      <c r="DM4" s="256"/>
      <c r="DN4" s="256"/>
      <c r="DO4" s="256"/>
      <c r="DP4" s="256"/>
      <c r="DQ4" s="256"/>
      <c r="DR4" s="256"/>
      <c r="DS4" s="256"/>
      <c r="DT4" s="257"/>
      <c r="DU4" s="256" t="s">
        <v>112</v>
      </c>
      <c r="DV4" s="256"/>
      <c r="DW4" s="256"/>
      <c r="DX4" s="256"/>
      <c r="DY4" s="256"/>
      <c r="DZ4" s="256"/>
      <c r="EA4" s="256"/>
      <c r="EB4" s="256"/>
      <c r="EC4" s="256"/>
      <c r="ED4" s="257"/>
      <c r="EE4" s="256" t="s">
        <v>125</v>
      </c>
      <c r="EF4" s="256"/>
      <c r="EG4" s="256"/>
      <c r="EH4" s="256"/>
      <c r="EI4" s="256"/>
      <c r="EJ4" s="256"/>
      <c r="EK4" s="256"/>
      <c r="EL4" s="256"/>
      <c r="EM4" s="256"/>
      <c r="EN4" s="257"/>
      <c r="EO4" s="256" t="s">
        <v>122</v>
      </c>
      <c r="EP4" s="256"/>
      <c r="EQ4" s="256"/>
      <c r="ER4" s="256"/>
      <c r="ES4" s="256"/>
      <c r="ET4" s="256"/>
      <c r="EU4" s="256"/>
      <c r="EV4" s="256"/>
      <c r="EW4" s="256"/>
      <c r="EX4" s="257"/>
      <c r="EY4" s="256" t="s">
        <v>128</v>
      </c>
      <c r="EZ4" s="256"/>
      <c r="FA4" s="256"/>
      <c r="FB4" s="256"/>
      <c r="FC4" s="256"/>
      <c r="FD4" s="256"/>
      <c r="FE4" s="256"/>
      <c r="FF4" s="256"/>
      <c r="FG4" s="256"/>
      <c r="FH4" s="257"/>
      <c r="FI4" s="345" t="s">
        <v>136</v>
      </c>
      <c r="FJ4" s="256"/>
      <c r="FK4" s="256"/>
      <c r="FL4" s="256"/>
      <c r="FM4" s="256"/>
      <c r="FN4" s="256"/>
      <c r="FO4" s="256"/>
      <c r="FP4" s="256"/>
      <c r="FQ4" s="256"/>
      <c r="FR4" s="257"/>
      <c r="FS4" s="345" t="s">
        <v>139</v>
      </c>
      <c r="FT4" s="256"/>
      <c r="FU4" s="256"/>
      <c r="FV4" s="256"/>
      <c r="FW4" s="256"/>
      <c r="FX4" s="256"/>
      <c r="FY4" s="256"/>
      <c r="FZ4" s="256"/>
      <c r="GA4" s="256"/>
      <c r="GB4" s="257"/>
    </row>
    <row r="5" spans="1:184" ht="16.5" customHeight="1" x14ac:dyDescent="0.2">
      <c r="A5" s="336"/>
      <c r="B5" s="259"/>
      <c r="C5" s="346" t="s">
        <v>31</v>
      </c>
      <c r="D5" s="12"/>
      <c r="E5" s="466" t="s">
        <v>32</v>
      </c>
      <c r="F5" s="12"/>
      <c r="G5" s="466" t="s">
        <v>33</v>
      </c>
      <c r="H5" s="12"/>
      <c r="I5" s="466" t="s">
        <v>34</v>
      </c>
      <c r="J5" s="13"/>
      <c r="K5" s="477" t="s">
        <v>54</v>
      </c>
      <c r="L5" s="14"/>
      <c r="M5" s="334" t="s">
        <v>31</v>
      </c>
      <c r="N5" s="12"/>
      <c r="O5" s="466" t="s">
        <v>35</v>
      </c>
      <c r="P5" s="12"/>
      <c r="Q5" s="466" t="s">
        <v>33</v>
      </c>
      <c r="R5" s="12"/>
      <c r="S5" s="466" t="s">
        <v>34</v>
      </c>
      <c r="T5" s="13"/>
      <c r="U5" s="477" t="s">
        <v>55</v>
      </c>
      <c r="V5" s="14"/>
      <c r="W5" s="346" t="s">
        <v>31</v>
      </c>
      <c r="X5" s="12"/>
      <c r="Y5" s="466" t="s">
        <v>35</v>
      </c>
      <c r="Z5" s="12"/>
      <c r="AA5" s="466" t="s">
        <v>33</v>
      </c>
      <c r="AB5" s="12"/>
      <c r="AC5" s="466" t="s">
        <v>34</v>
      </c>
      <c r="AD5" s="13"/>
      <c r="AE5" s="477" t="s">
        <v>56</v>
      </c>
      <c r="AF5" s="14"/>
      <c r="AG5" s="346" t="s">
        <v>31</v>
      </c>
      <c r="AH5" s="12"/>
      <c r="AI5" s="466" t="s">
        <v>35</v>
      </c>
      <c r="AJ5" s="12"/>
      <c r="AK5" s="466" t="s">
        <v>33</v>
      </c>
      <c r="AL5" s="12"/>
      <c r="AM5" s="466" t="s">
        <v>34</v>
      </c>
      <c r="AN5" s="13"/>
      <c r="AO5" s="477" t="s">
        <v>57</v>
      </c>
      <c r="AP5" s="14"/>
      <c r="AQ5" s="346" t="s">
        <v>31</v>
      </c>
      <c r="AR5" s="12"/>
      <c r="AS5" s="466" t="s">
        <v>35</v>
      </c>
      <c r="AT5" s="12"/>
      <c r="AU5" s="466" t="s">
        <v>33</v>
      </c>
      <c r="AV5" s="12"/>
      <c r="AW5" s="466" t="s">
        <v>34</v>
      </c>
      <c r="AX5" s="14"/>
      <c r="AY5" s="346" t="s">
        <v>58</v>
      </c>
      <c r="AZ5" s="14"/>
      <c r="BA5" s="258" t="s">
        <v>36</v>
      </c>
      <c r="BB5" s="15"/>
      <c r="BC5" s="262" t="s">
        <v>32</v>
      </c>
      <c r="BD5" s="15"/>
      <c r="BE5" s="262" t="s">
        <v>37</v>
      </c>
      <c r="BF5" s="15"/>
      <c r="BG5" s="466" t="s">
        <v>38</v>
      </c>
      <c r="BH5" s="16"/>
      <c r="BI5" s="347" t="s">
        <v>59</v>
      </c>
      <c r="BJ5" s="17"/>
      <c r="BK5" s="258" t="s">
        <v>39</v>
      </c>
      <c r="BL5" s="15"/>
      <c r="BM5" s="302" t="s">
        <v>35</v>
      </c>
      <c r="BN5" s="15"/>
      <c r="BO5" s="302" t="s">
        <v>33</v>
      </c>
      <c r="BP5" s="18"/>
      <c r="BQ5" s="262" t="s">
        <v>34</v>
      </c>
      <c r="BR5" s="19"/>
      <c r="BS5" s="347" t="s">
        <v>60</v>
      </c>
      <c r="BT5" s="17"/>
      <c r="BU5" s="301" t="s">
        <v>39</v>
      </c>
      <c r="BV5" s="15"/>
      <c r="BW5" s="302" t="s">
        <v>35</v>
      </c>
      <c r="BX5" s="15"/>
      <c r="BY5" s="302" t="s">
        <v>33</v>
      </c>
      <c r="BZ5" s="18"/>
      <c r="CA5" s="262" t="s">
        <v>34</v>
      </c>
      <c r="CB5" s="19"/>
      <c r="CC5" s="347" t="s">
        <v>61</v>
      </c>
      <c r="CD5" s="20"/>
      <c r="CE5" s="301" t="s">
        <v>39</v>
      </c>
      <c r="CF5" s="15"/>
      <c r="CG5" s="302" t="s">
        <v>35</v>
      </c>
      <c r="CH5" s="15"/>
      <c r="CI5" s="302" t="s">
        <v>33</v>
      </c>
      <c r="CJ5" s="18"/>
      <c r="CK5" s="262" t="s">
        <v>34</v>
      </c>
      <c r="CL5" s="19"/>
      <c r="CM5" s="347" t="s">
        <v>80</v>
      </c>
      <c r="CN5" s="20"/>
      <c r="CO5" s="347" t="s">
        <v>80</v>
      </c>
      <c r="CP5" s="20"/>
      <c r="CQ5" s="301" t="s">
        <v>39</v>
      </c>
      <c r="CR5" s="15"/>
      <c r="CS5" s="302" t="s">
        <v>32</v>
      </c>
      <c r="CT5" s="15"/>
      <c r="CU5" s="302" t="s">
        <v>33</v>
      </c>
      <c r="CV5" s="18"/>
      <c r="CW5" s="262" t="s">
        <v>34</v>
      </c>
      <c r="CX5" s="19"/>
      <c r="CY5" s="347" t="s">
        <v>89</v>
      </c>
      <c r="CZ5" s="20"/>
      <c r="DA5" s="301" t="s">
        <v>39</v>
      </c>
      <c r="DB5" s="15"/>
      <c r="DC5" s="302" t="s">
        <v>32</v>
      </c>
      <c r="DD5" s="15"/>
      <c r="DE5" s="302" t="s">
        <v>33</v>
      </c>
      <c r="DF5" s="18"/>
      <c r="DG5" s="262" t="s">
        <v>34</v>
      </c>
      <c r="DH5" s="19"/>
      <c r="DI5" s="347" t="s">
        <v>93</v>
      </c>
      <c r="DJ5" s="20"/>
      <c r="DK5" s="301" t="s">
        <v>39</v>
      </c>
      <c r="DL5" s="15"/>
      <c r="DM5" s="302" t="s">
        <v>32</v>
      </c>
      <c r="DN5" s="15"/>
      <c r="DO5" s="302" t="s">
        <v>33</v>
      </c>
      <c r="DP5" s="18"/>
      <c r="DQ5" s="262" t="s">
        <v>34</v>
      </c>
      <c r="DR5" s="14"/>
      <c r="DS5" s="334" t="s">
        <v>118</v>
      </c>
      <c r="DT5" s="133"/>
      <c r="DU5" s="301" t="s">
        <v>39</v>
      </c>
      <c r="DV5" s="15"/>
      <c r="DW5" s="302" t="s">
        <v>32</v>
      </c>
      <c r="DX5" s="15"/>
      <c r="DY5" s="302" t="s">
        <v>33</v>
      </c>
      <c r="DZ5" s="18"/>
      <c r="EA5" s="262" t="s">
        <v>34</v>
      </c>
      <c r="EB5" s="14"/>
      <c r="EC5" s="334" t="s">
        <v>113</v>
      </c>
      <c r="ED5" s="133"/>
      <c r="EE5" s="301" t="s">
        <v>39</v>
      </c>
      <c r="EF5" s="15"/>
      <c r="EG5" s="302" t="s">
        <v>32</v>
      </c>
      <c r="EH5" s="15"/>
      <c r="EI5" s="302" t="s">
        <v>33</v>
      </c>
      <c r="EJ5" s="18"/>
      <c r="EK5" s="262" t="s">
        <v>34</v>
      </c>
      <c r="EL5" s="14"/>
      <c r="EM5" s="334" t="s">
        <v>113</v>
      </c>
      <c r="EN5" s="133"/>
      <c r="EO5" s="301" t="s">
        <v>39</v>
      </c>
      <c r="EP5" s="15"/>
      <c r="EQ5" s="302" t="s">
        <v>32</v>
      </c>
      <c r="ER5" s="15"/>
      <c r="ES5" s="302" t="s">
        <v>33</v>
      </c>
      <c r="ET5" s="18"/>
      <c r="EU5" s="262" t="s">
        <v>34</v>
      </c>
      <c r="EV5" s="14"/>
      <c r="EW5" s="334" t="s">
        <v>123</v>
      </c>
      <c r="EX5" s="133"/>
      <c r="EY5" s="301" t="s">
        <v>39</v>
      </c>
      <c r="EZ5" s="15"/>
      <c r="FA5" s="302" t="s">
        <v>32</v>
      </c>
      <c r="FB5" s="15"/>
      <c r="FC5" s="302" t="s">
        <v>33</v>
      </c>
      <c r="FD5" s="18"/>
      <c r="FE5" s="262" t="s">
        <v>34</v>
      </c>
      <c r="FF5" s="14"/>
      <c r="FG5" s="334" t="s">
        <v>129</v>
      </c>
      <c r="FH5" s="133"/>
      <c r="FI5" s="299" t="s">
        <v>39</v>
      </c>
      <c r="FJ5" s="15"/>
      <c r="FK5" s="302" t="s">
        <v>32</v>
      </c>
      <c r="FL5" s="15"/>
      <c r="FM5" s="302" t="s">
        <v>33</v>
      </c>
      <c r="FN5" s="18"/>
      <c r="FO5" s="262" t="s">
        <v>34</v>
      </c>
      <c r="FP5" s="14"/>
      <c r="FQ5" s="334" t="s">
        <v>137</v>
      </c>
      <c r="FR5" s="133"/>
      <c r="FS5" s="299" t="s">
        <v>39</v>
      </c>
      <c r="FT5" s="15"/>
      <c r="FU5" s="302" t="s">
        <v>32</v>
      </c>
      <c r="FV5" s="15"/>
      <c r="FW5" s="302" t="s">
        <v>33</v>
      </c>
      <c r="FX5" s="18"/>
      <c r="FY5" s="262" t="s">
        <v>34</v>
      </c>
      <c r="FZ5" s="14"/>
      <c r="GA5" s="334" t="s">
        <v>140</v>
      </c>
      <c r="GB5" s="133"/>
    </row>
    <row r="6" spans="1:184" ht="16.5" thickBot="1" x14ac:dyDescent="0.25">
      <c r="A6" s="336"/>
      <c r="B6" s="259"/>
      <c r="C6" s="428"/>
      <c r="D6" s="120" t="s">
        <v>1</v>
      </c>
      <c r="E6" s="333"/>
      <c r="F6" s="153" t="s">
        <v>1</v>
      </c>
      <c r="G6" s="333"/>
      <c r="H6" s="153" t="s">
        <v>1</v>
      </c>
      <c r="I6" s="333"/>
      <c r="J6" s="153" t="s">
        <v>1</v>
      </c>
      <c r="K6" s="428"/>
      <c r="L6" s="155" t="s">
        <v>1</v>
      </c>
      <c r="M6" s="259"/>
      <c r="N6" s="120" t="s">
        <v>1</v>
      </c>
      <c r="O6" s="333"/>
      <c r="P6" s="153" t="s">
        <v>1</v>
      </c>
      <c r="Q6" s="333"/>
      <c r="R6" s="153" t="s">
        <v>1</v>
      </c>
      <c r="S6" s="333"/>
      <c r="T6" s="153" t="s">
        <v>1</v>
      </c>
      <c r="U6" s="428"/>
      <c r="V6" s="168" t="s">
        <v>1</v>
      </c>
      <c r="W6" s="428"/>
      <c r="X6" s="120" t="s">
        <v>1</v>
      </c>
      <c r="Y6" s="333"/>
      <c r="Z6" s="153" t="s">
        <v>3</v>
      </c>
      <c r="AA6" s="333"/>
      <c r="AB6" s="153" t="s">
        <v>1</v>
      </c>
      <c r="AC6" s="333"/>
      <c r="AD6" s="153" t="s">
        <v>1</v>
      </c>
      <c r="AE6" s="428"/>
      <c r="AF6" s="168" t="s">
        <v>2</v>
      </c>
      <c r="AG6" s="428"/>
      <c r="AH6" s="168" t="s">
        <v>1</v>
      </c>
      <c r="AI6" s="333"/>
      <c r="AJ6" s="153" t="s">
        <v>3</v>
      </c>
      <c r="AK6" s="333"/>
      <c r="AL6" s="153" t="s">
        <v>1</v>
      </c>
      <c r="AM6" s="333"/>
      <c r="AN6" s="153" t="s">
        <v>1</v>
      </c>
      <c r="AO6" s="428"/>
      <c r="AP6" s="168" t="s">
        <v>1</v>
      </c>
      <c r="AQ6" s="428"/>
      <c r="AR6" s="120" t="s">
        <v>1</v>
      </c>
      <c r="AS6" s="333"/>
      <c r="AT6" s="153" t="s">
        <v>3</v>
      </c>
      <c r="AU6" s="333"/>
      <c r="AV6" s="153" t="s">
        <v>1</v>
      </c>
      <c r="AW6" s="333"/>
      <c r="AX6" s="153" t="s">
        <v>1</v>
      </c>
      <c r="AY6" s="428"/>
      <c r="AZ6" s="155" t="s">
        <v>2</v>
      </c>
      <c r="BA6" s="428"/>
      <c r="BB6" s="120" t="s">
        <v>1</v>
      </c>
      <c r="BC6" s="333"/>
      <c r="BD6" s="153" t="s">
        <v>3</v>
      </c>
      <c r="BE6" s="333"/>
      <c r="BF6" s="153" t="s">
        <v>1</v>
      </c>
      <c r="BG6" s="333"/>
      <c r="BH6" s="155" t="s">
        <v>1</v>
      </c>
      <c r="BI6" s="348"/>
      <c r="BJ6" s="169" t="s">
        <v>21</v>
      </c>
      <c r="BK6" s="428"/>
      <c r="BL6" s="120" t="s">
        <v>23</v>
      </c>
      <c r="BM6" s="267"/>
      <c r="BN6" s="153" t="s">
        <v>1</v>
      </c>
      <c r="BO6" s="267"/>
      <c r="BP6" s="154" t="s">
        <v>1</v>
      </c>
      <c r="BQ6" s="333"/>
      <c r="BR6" s="155" t="s">
        <v>1</v>
      </c>
      <c r="BS6" s="348"/>
      <c r="BT6" s="169" t="s">
        <v>1</v>
      </c>
      <c r="BU6" s="259"/>
      <c r="BV6" s="120" t="s">
        <v>1</v>
      </c>
      <c r="BW6" s="267"/>
      <c r="BX6" s="153" t="s">
        <v>1</v>
      </c>
      <c r="BY6" s="267"/>
      <c r="BZ6" s="154" t="s">
        <v>1</v>
      </c>
      <c r="CA6" s="333"/>
      <c r="CB6" s="155" t="s">
        <v>1</v>
      </c>
      <c r="CC6" s="348"/>
      <c r="CD6" s="156" t="s">
        <v>1</v>
      </c>
      <c r="CE6" s="259"/>
      <c r="CF6" s="120" t="s">
        <v>1</v>
      </c>
      <c r="CG6" s="267"/>
      <c r="CH6" s="153" t="s">
        <v>1</v>
      </c>
      <c r="CI6" s="267"/>
      <c r="CJ6" s="154" t="s">
        <v>1</v>
      </c>
      <c r="CK6" s="333"/>
      <c r="CL6" s="155" t="s">
        <v>1</v>
      </c>
      <c r="CM6" s="348"/>
      <c r="CN6" s="156" t="s">
        <v>1</v>
      </c>
      <c r="CO6" s="348"/>
      <c r="CP6" s="156" t="s">
        <v>1</v>
      </c>
      <c r="CQ6" s="259"/>
      <c r="CR6" s="120" t="s">
        <v>1</v>
      </c>
      <c r="CS6" s="267"/>
      <c r="CT6" s="153" t="s">
        <v>1</v>
      </c>
      <c r="CU6" s="267"/>
      <c r="CV6" s="154" t="s">
        <v>1</v>
      </c>
      <c r="CW6" s="333"/>
      <c r="CX6" s="155" t="s">
        <v>1</v>
      </c>
      <c r="CY6" s="348"/>
      <c r="CZ6" s="156" t="s">
        <v>1</v>
      </c>
      <c r="DA6" s="259"/>
      <c r="DB6" s="120" t="s">
        <v>1</v>
      </c>
      <c r="DC6" s="267"/>
      <c r="DD6" s="153" t="s">
        <v>1</v>
      </c>
      <c r="DE6" s="267"/>
      <c r="DF6" s="154" t="s">
        <v>1</v>
      </c>
      <c r="DG6" s="333"/>
      <c r="DH6" s="155" t="s">
        <v>1</v>
      </c>
      <c r="DI6" s="348"/>
      <c r="DJ6" s="156" t="s">
        <v>1</v>
      </c>
      <c r="DK6" s="259"/>
      <c r="DL6" s="120" t="s">
        <v>1</v>
      </c>
      <c r="DM6" s="267"/>
      <c r="DN6" s="153" t="s">
        <v>1</v>
      </c>
      <c r="DO6" s="267"/>
      <c r="DP6" s="154" t="s">
        <v>1</v>
      </c>
      <c r="DQ6" s="333"/>
      <c r="DR6" s="155" t="s">
        <v>1</v>
      </c>
      <c r="DS6" s="300"/>
      <c r="DT6" s="156" t="s">
        <v>1</v>
      </c>
      <c r="DU6" s="259"/>
      <c r="DV6" s="120" t="s">
        <v>1</v>
      </c>
      <c r="DW6" s="267"/>
      <c r="DX6" s="153" t="s">
        <v>1</v>
      </c>
      <c r="DY6" s="267"/>
      <c r="DZ6" s="154" t="s">
        <v>1</v>
      </c>
      <c r="EA6" s="333"/>
      <c r="EB6" s="155" t="s">
        <v>1</v>
      </c>
      <c r="EC6" s="300"/>
      <c r="ED6" s="156" t="s">
        <v>1</v>
      </c>
      <c r="EE6" s="259"/>
      <c r="EF6" s="120" t="s">
        <v>1</v>
      </c>
      <c r="EG6" s="267"/>
      <c r="EH6" s="153" t="s">
        <v>1</v>
      </c>
      <c r="EI6" s="267"/>
      <c r="EJ6" s="154" t="s">
        <v>1</v>
      </c>
      <c r="EK6" s="333"/>
      <c r="EL6" s="155" t="s">
        <v>1</v>
      </c>
      <c r="EM6" s="300"/>
      <c r="EN6" s="156" t="s">
        <v>1</v>
      </c>
      <c r="EO6" s="259"/>
      <c r="EP6" s="120" t="s">
        <v>1</v>
      </c>
      <c r="EQ6" s="267"/>
      <c r="ER6" s="153" t="s">
        <v>1</v>
      </c>
      <c r="ES6" s="267"/>
      <c r="ET6" s="154" t="s">
        <v>1</v>
      </c>
      <c r="EU6" s="333"/>
      <c r="EV6" s="155" t="s">
        <v>1</v>
      </c>
      <c r="EW6" s="300"/>
      <c r="EX6" s="156" t="s">
        <v>1</v>
      </c>
      <c r="EY6" s="259"/>
      <c r="EZ6" s="120" t="s">
        <v>1</v>
      </c>
      <c r="FA6" s="267"/>
      <c r="FB6" s="153" t="s">
        <v>1</v>
      </c>
      <c r="FC6" s="267"/>
      <c r="FD6" s="154" t="s">
        <v>1</v>
      </c>
      <c r="FE6" s="333"/>
      <c r="FF6" s="155" t="s">
        <v>1</v>
      </c>
      <c r="FG6" s="300"/>
      <c r="FH6" s="156" t="s">
        <v>1</v>
      </c>
      <c r="FI6" s="336"/>
      <c r="FJ6" s="120" t="s">
        <v>1</v>
      </c>
      <c r="FK6" s="267"/>
      <c r="FL6" s="153" t="s">
        <v>1</v>
      </c>
      <c r="FM6" s="267"/>
      <c r="FN6" s="154" t="s">
        <v>1</v>
      </c>
      <c r="FO6" s="333"/>
      <c r="FP6" s="155" t="s">
        <v>1</v>
      </c>
      <c r="FQ6" s="300"/>
      <c r="FR6" s="156" t="s">
        <v>1</v>
      </c>
      <c r="FS6" s="336"/>
      <c r="FT6" s="120" t="s">
        <v>1</v>
      </c>
      <c r="FU6" s="267"/>
      <c r="FV6" s="153" t="s">
        <v>1</v>
      </c>
      <c r="FW6" s="267"/>
      <c r="FX6" s="154" t="s">
        <v>1</v>
      </c>
      <c r="FY6" s="333"/>
      <c r="FZ6" s="155" t="s">
        <v>1</v>
      </c>
      <c r="GA6" s="300"/>
      <c r="GB6" s="156" t="s">
        <v>1</v>
      </c>
    </row>
    <row r="7" spans="1:184" ht="16.5" customHeight="1" x14ac:dyDescent="0.2">
      <c r="A7" s="170" t="s">
        <v>108</v>
      </c>
      <c r="B7" s="171" t="s">
        <v>11</v>
      </c>
      <c r="C7" s="172">
        <v>16560</v>
      </c>
      <c r="D7" s="173">
        <v>1</v>
      </c>
      <c r="E7" s="174">
        <v>18238</v>
      </c>
      <c r="F7" s="173">
        <v>1</v>
      </c>
      <c r="G7" s="174">
        <v>16572</v>
      </c>
      <c r="H7" s="173">
        <v>1</v>
      </c>
      <c r="I7" s="174">
        <v>18640</v>
      </c>
      <c r="J7" s="175">
        <v>1</v>
      </c>
      <c r="K7" s="176">
        <v>70010</v>
      </c>
      <c r="L7" s="177">
        <v>1</v>
      </c>
      <c r="M7" s="178">
        <v>13053</v>
      </c>
      <c r="N7" s="173">
        <v>1</v>
      </c>
      <c r="O7" s="174">
        <v>15805</v>
      </c>
      <c r="P7" s="173">
        <v>1</v>
      </c>
      <c r="Q7" s="174">
        <v>13815</v>
      </c>
      <c r="R7" s="173">
        <v>1</v>
      </c>
      <c r="S7" s="174">
        <v>19177</v>
      </c>
      <c r="T7" s="175">
        <v>1</v>
      </c>
      <c r="U7" s="176">
        <v>61850</v>
      </c>
      <c r="V7" s="175">
        <v>1</v>
      </c>
      <c r="W7" s="179">
        <v>14818</v>
      </c>
      <c r="X7" s="180">
        <v>1</v>
      </c>
      <c r="Y7" s="181">
        <v>16945</v>
      </c>
      <c r="Z7" s="182">
        <v>1</v>
      </c>
      <c r="AA7" s="181">
        <v>15056</v>
      </c>
      <c r="AB7" s="182">
        <v>1</v>
      </c>
      <c r="AC7" s="181">
        <v>20467</v>
      </c>
      <c r="AD7" s="182">
        <v>1</v>
      </c>
      <c r="AE7" s="183">
        <v>67286</v>
      </c>
      <c r="AF7" s="180">
        <v>1</v>
      </c>
      <c r="AG7" s="179">
        <v>13780</v>
      </c>
      <c r="AH7" s="180">
        <v>1</v>
      </c>
      <c r="AI7" s="181">
        <v>16054</v>
      </c>
      <c r="AJ7" s="184">
        <v>1</v>
      </c>
      <c r="AK7" s="181">
        <v>13306</v>
      </c>
      <c r="AL7" s="184">
        <v>1</v>
      </c>
      <c r="AM7" s="181">
        <v>18216</v>
      </c>
      <c r="AN7" s="184">
        <v>1</v>
      </c>
      <c r="AO7" s="183">
        <v>61356</v>
      </c>
      <c r="AP7" s="185">
        <v>1</v>
      </c>
      <c r="AQ7" s="183">
        <v>13416</v>
      </c>
      <c r="AR7" s="185">
        <v>1</v>
      </c>
      <c r="AS7" s="186">
        <v>13976</v>
      </c>
      <c r="AT7" s="184">
        <v>1</v>
      </c>
      <c r="AU7" s="186">
        <v>14858</v>
      </c>
      <c r="AV7" s="184">
        <v>1</v>
      </c>
      <c r="AW7" s="186">
        <v>21129</v>
      </c>
      <c r="AX7" s="184">
        <v>1</v>
      </c>
      <c r="AY7" s="183">
        <v>63379</v>
      </c>
      <c r="AZ7" s="185">
        <v>1</v>
      </c>
      <c r="BA7" s="179">
        <v>13619</v>
      </c>
      <c r="BB7" s="182">
        <v>1</v>
      </c>
      <c r="BC7" s="187">
        <v>16137</v>
      </c>
      <c r="BD7" s="182">
        <v>1</v>
      </c>
      <c r="BE7" s="186">
        <v>17188</v>
      </c>
      <c r="BF7" s="184">
        <v>1</v>
      </c>
      <c r="BG7" s="188">
        <v>19852</v>
      </c>
      <c r="BH7" s="189">
        <v>1</v>
      </c>
      <c r="BI7" s="190">
        <v>66796</v>
      </c>
      <c r="BJ7" s="191">
        <v>1</v>
      </c>
      <c r="BK7" s="192">
        <v>15489</v>
      </c>
      <c r="BL7" s="182">
        <v>1</v>
      </c>
      <c r="BM7" s="193">
        <v>18043</v>
      </c>
      <c r="BN7" s="182">
        <v>1</v>
      </c>
      <c r="BO7" s="194">
        <v>17731</v>
      </c>
      <c r="BP7" s="195">
        <v>1</v>
      </c>
      <c r="BQ7" s="196">
        <v>22838</v>
      </c>
      <c r="BR7" s="189">
        <v>1</v>
      </c>
      <c r="BS7" s="190">
        <v>74101</v>
      </c>
      <c r="BT7" s="191">
        <v>1</v>
      </c>
      <c r="BU7" s="197">
        <v>17426</v>
      </c>
      <c r="BV7" s="182">
        <v>1</v>
      </c>
      <c r="BW7" s="193">
        <v>21556</v>
      </c>
      <c r="BX7" s="182">
        <v>1</v>
      </c>
      <c r="BY7" s="198">
        <v>18331</v>
      </c>
      <c r="BZ7" s="195">
        <v>1</v>
      </c>
      <c r="CA7" s="188">
        <v>24102</v>
      </c>
      <c r="CB7" s="189">
        <v>1</v>
      </c>
      <c r="CC7" s="190">
        <v>81415</v>
      </c>
      <c r="CD7" s="199">
        <v>1</v>
      </c>
      <c r="CE7" s="197">
        <v>17344</v>
      </c>
      <c r="CF7" s="182">
        <v>1</v>
      </c>
      <c r="CG7" s="193">
        <v>20069</v>
      </c>
      <c r="CH7" s="182">
        <v>1</v>
      </c>
      <c r="CI7" s="198">
        <v>17240</v>
      </c>
      <c r="CJ7" s="182">
        <v>1</v>
      </c>
      <c r="CK7" s="188">
        <v>24525</v>
      </c>
      <c r="CL7" s="189">
        <v>1</v>
      </c>
      <c r="CM7" s="190">
        <v>79178</v>
      </c>
      <c r="CN7" s="199">
        <v>1</v>
      </c>
      <c r="CO7" s="190">
        <v>79178</v>
      </c>
      <c r="CP7" s="199">
        <v>1</v>
      </c>
      <c r="CQ7" s="197">
        <v>19014</v>
      </c>
      <c r="CR7" s="182">
        <v>1</v>
      </c>
      <c r="CS7" s="193">
        <v>23526</v>
      </c>
      <c r="CT7" s="182">
        <v>1</v>
      </c>
      <c r="CU7" s="198">
        <v>22015</v>
      </c>
      <c r="CV7" s="182">
        <v>1</v>
      </c>
      <c r="CW7" s="188">
        <v>24915</v>
      </c>
      <c r="CX7" s="189">
        <v>1</v>
      </c>
      <c r="CY7" s="190">
        <v>89470</v>
      </c>
      <c r="CZ7" s="199">
        <v>1</v>
      </c>
      <c r="DA7" s="197">
        <v>21509</v>
      </c>
      <c r="DB7" s="182">
        <v>1</v>
      </c>
      <c r="DC7" s="193">
        <v>23624</v>
      </c>
      <c r="DD7" s="182">
        <v>1</v>
      </c>
      <c r="DE7" s="198">
        <v>22945</v>
      </c>
      <c r="DF7" s="182">
        <v>1</v>
      </c>
      <c r="DG7" s="188">
        <v>25890</v>
      </c>
      <c r="DH7" s="189">
        <v>1</v>
      </c>
      <c r="DI7" s="190">
        <v>93968</v>
      </c>
      <c r="DJ7" s="199">
        <v>1</v>
      </c>
      <c r="DK7" s="200">
        <v>20345</v>
      </c>
      <c r="DL7" s="185">
        <v>1</v>
      </c>
      <c r="DM7" s="201">
        <v>22264</v>
      </c>
      <c r="DN7" s="185">
        <v>1</v>
      </c>
      <c r="DO7" s="202">
        <v>21227</v>
      </c>
      <c r="DP7" s="185">
        <v>1</v>
      </c>
      <c r="DQ7" s="202">
        <v>23914</v>
      </c>
      <c r="DR7" s="191">
        <v>1</v>
      </c>
      <c r="DS7" s="201">
        <v>87750</v>
      </c>
      <c r="DT7" s="199">
        <v>1</v>
      </c>
      <c r="DU7" s="200">
        <v>17871</v>
      </c>
      <c r="DV7" s="185">
        <v>1</v>
      </c>
      <c r="DW7" s="201">
        <v>21146</v>
      </c>
      <c r="DX7" s="185">
        <v>1</v>
      </c>
      <c r="DY7" s="202">
        <v>19584</v>
      </c>
      <c r="DZ7" s="185">
        <v>1</v>
      </c>
      <c r="EA7" s="202">
        <v>23193</v>
      </c>
      <c r="EB7" s="191">
        <v>1</v>
      </c>
      <c r="EC7" s="201">
        <v>81794</v>
      </c>
      <c r="ED7" s="199">
        <v>1</v>
      </c>
      <c r="EE7" s="200">
        <v>17871</v>
      </c>
      <c r="EF7" s="185">
        <v>1</v>
      </c>
      <c r="EG7" s="201">
        <v>21146</v>
      </c>
      <c r="EH7" s="185">
        <v>1</v>
      </c>
      <c r="EI7" s="202">
        <v>19584</v>
      </c>
      <c r="EJ7" s="185">
        <v>1</v>
      </c>
      <c r="EK7" s="202">
        <v>23193</v>
      </c>
      <c r="EL7" s="191">
        <v>1</v>
      </c>
      <c r="EM7" s="201">
        <v>81794</v>
      </c>
      <c r="EN7" s="199">
        <v>1</v>
      </c>
      <c r="EO7" s="200">
        <v>18451</v>
      </c>
      <c r="EP7" s="184">
        <f>+EO7/EO$7</f>
        <v>1</v>
      </c>
      <c r="EQ7" s="203">
        <v>17633</v>
      </c>
      <c r="ER7" s="184">
        <f>+EQ7/EQ$7</f>
        <v>1</v>
      </c>
      <c r="ES7" s="203">
        <v>19256</v>
      </c>
      <c r="ET7" s="184">
        <f>+ES7/ES$7</f>
        <v>1</v>
      </c>
      <c r="EU7" s="203">
        <v>19850</v>
      </c>
      <c r="EV7" s="191">
        <f t="shared" ref="EV7:EV10" si="0">EU7/EU$7</f>
        <v>1</v>
      </c>
      <c r="EW7" s="190">
        <v>75190</v>
      </c>
      <c r="EX7" s="204">
        <f t="shared" ref="EX7:EX10" si="1">+EW7/EW$7</f>
        <v>1</v>
      </c>
      <c r="EY7" s="200">
        <v>16965</v>
      </c>
      <c r="EZ7" s="185">
        <f>+EY7/EY$7</f>
        <v>1</v>
      </c>
      <c r="FA7" s="205">
        <v>19127</v>
      </c>
      <c r="FB7" s="184">
        <f>+FA7/FA$7</f>
        <v>1</v>
      </c>
      <c r="FC7" s="205">
        <v>15333</v>
      </c>
      <c r="FD7" s="184">
        <f>+FC7/FC$7</f>
        <v>1</v>
      </c>
      <c r="FE7" s="205">
        <v>25441</v>
      </c>
      <c r="FF7" s="191">
        <f t="shared" ref="FF7:FF10" si="2">FE7/FE$7</f>
        <v>1</v>
      </c>
      <c r="FG7" s="201">
        <v>76866</v>
      </c>
      <c r="FH7" s="204">
        <f>+FG7/FG$7</f>
        <v>1</v>
      </c>
      <c r="FI7" s="200">
        <v>17647.039656428831</v>
      </c>
      <c r="FJ7" s="185">
        <f t="shared" ref="FJ7:FL10" si="3">FI7/FI$7</f>
        <v>1</v>
      </c>
      <c r="FK7" s="205">
        <v>20678.960343571169</v>
      </c>
      <c r="FL7" s="185">
        <f t="shared" si="3"/>
        <v>1</v>
      </c>
      <c r="FM7" s="205">
        <v>21932</v>
      </c>
      <c r="FN7" s="185">
        <f>FM7/FM$7</f>
        <v>1</v>
      </c>
      <c r="FO7" s="205">
        <v>25084</v>
      </c>
      <c r="FP7" s="185">
        <f>FO7/FO$7</f>
        <v>1</v>
      </c>
      <c r="FQ7" s="201">
        <v>85342</v>
      </c>
      <c r="FR7" s="199">
        <f>FQ7/FQ$7</f>
        <v>1</v>
      </c>
      <c r="FS7" s="200">
        <v>24010</v>
      </c>
      <c r="FT7" s="185">
        <f>FS7/FS$7</f>
        <v>1</v>
      </c>
      <c r="FU7" s="205">
        <v>19196</v>
      </c>
      <c r="FV7" s="185">
        <f>FU7/FU$7</f>
        <v>1</v>
      </c>
      <c r="FW7" s="205">
        <v>26982</v>
      </c>
      <c r="FX7" s="185">
        <f>FW7/FW$7</f>
        <v>1</v>
      </c>
      <c r="FY7" s="162"/>
      <c r="FZ7" s="27"/>
      <c r="GA7" s="83"/>
      <c r="GB7" s="31"/>
    </row>
    <row r="8" spans="1:184" ht="16" x14ac:dyDescent="0.2">
      <c r="A8" s="21" t="s">
        <v>40</v>
      </c>
      <c r="B8" s="90" t="s">
        <v>99</v>
      </c>
      <c r="C8" s="22">
        <v>6971</v>
      </c>
      <c r="D8" s="32">
        <v>0.42099999999999999</v>
      </c>
      <c r="E8" s="166">
        <v>7228</v>
      </c>
      <c r="F8" s="32">
        <v>0.39600000000000002</v>
      </c>
      <c r="G8" s="166">
        <v>6820</v>
      </c>
      <c r="H8" s="32">
        <v>0.41099999999999998</v>
      </c>
      <c r="I8" s="166">
        <v>7782</v>
      </c>
      <c r="J8" s="23">
        <v>0.41699999999999998</v>
      </c>
      <c r="K8" s="167">
        <v>28801</v>
      </c>
      <c r="L8" s="72">
        <v>0.41099999999999998</v>
      </c>
      <c r="M8" s="25">
        <v>4515</v>
      </c>
      <c r="N8" s="32">
        <v>0.34599999999999997</v>
      </c>
      <c r="O8" s="166">
        <v>6017</v>
      </c>
      <c r="P8" s="32">
        <v>0.38100000000000001</v>
      </c>
      <c r="Q8" s="166">
        <v>5534</v>
      </c>
      <c r="R8" s="32">
        <v>0.40100000000000002</v>
      </c>
      <c r="S8" s="166">
        <v>9622</v>
      </c>
      <c r="T8" s="23">
        <v>0.502</v>
      </c>
      <c r="U8" s="167">
        <v>25688</v>
      </c>
      <c r="V8" s="23">
        <v>0.41499999999999998</v>
      </c>
      <c r="W8" s="26">
        <v>6399</v>
      </c>
      <c r="X8" s="33">
        <v>0.432</v>
      </c>
      <c r="Y8" s="34">
        <v>7437</v>
      </c>
      <c r="Z8" s="28">
        <v>0.439</v>
      </c>
      <c r="AA8" s="34">
        <v>6059</v>
      </c>
      <c r="AB8" s="28">
        <v>0.40200000000000002</v>
      </c>
      <c r="AC8" s="34">
        <v>8578</v>
      </c>
      <c r="AD8" s="28">
        <v>0.41899999999999998</v>
      </c>
      <c r="AE8" s="35">
        <v>28473</v>
      </c>
      <c r="AF8" s="33">
        <v>0.42299999999999999</v>
      </c>
      <c r="AG8" s="26">
        <v>5483</v>
      </c>
      <c r="AH8" s="33">
        <v>0.39700000000000002</v>
      </c>
      <c r="AI8" s="34">
        <v>6921</v>
      </c>
      <c r="AJ8" s="36">
        <v>0.43099999999999999</v>
      </c>
      <c r="AK8" s="34">
        <v>5716</v>
      </c>
      <c r="AL8" s="36">
        <v>0.42949999999999999</v>
      </c>
      <c r="AM8" s="34">
        <v>8768</v>
      </c>
      <c r="AN8" s="36">
        <v>0.48099999999999998</v>
      </c>
      <c r="AO8" s="35">
        <v>26888</v>
      </c>
      <c r="AP8" s="37">
        <v>0.438</v>
      </c>
      <c r="AQ8" s="35">
        <v>5765</v>
      </c>
      <c r="AR8" s="37">
        <v>0.42899999999999999</v>
      </c>
      <c r="AS8" s="38">
        <v>6402</v>
      </c>
      <c r="AT8" s="36">
        <v>0.45800000000000002</v>
      </c>
      <c r="AU8" s="38">
        <v>7058</v>
      </c>
      <c r="AV8" s="28">
        <v>0.47499999999999998</v>
      </c>
      <c r="AW8" s="38">
        <v>12033</v>
      </c>
      <c r="AX8" s="28">
        <v>0.56999999999999995</v>
      </c>
      <c r="AY8" s="35">
        <v>31258</v>
      </c>
      <c r="AZ8" s="37">
        <v>0.49299999999999999</v>
      </c>
      <c r="BA8" s="26">
        <v>6677</v>
      </c>
      <c r="BB8" s="28">
        <v>0.49020000000000002</v>
      </c>
      <c r="BC8" s="29">
        <v>8547</v>
      </c>
      <c r="BD8" s="28">
        <v>0.53</v>
      </c>
      <c r="BE8" s="38">
        <v>8677</v>
      </c>
      <c r="BF8" s="28">
        <v>0.5</v>
      </c>
      <c r="BG8" s="39">
        <v>10479</v>
      </c>
      <c r="BH8" s="40">
        <v>0.52785613540197462</v>
      </c>
      <c r="BI8" s="35">
        <v>34380</v>
      </c>
      <c r="BJ8" s="41">
        <v>0.51470147913048681</v>
      </c>
      <c r="BK8" s="101">
        <v>8423</v>
      </c>
      <c r="BL8" s="28">
        <v>0.54</v>
      </c>
      <c r="BM8" s="30">
        <v>10184</v>
      </c>
      <c r="BN8" s="28">
        <v>0.56000000000000005</v>
      </c>
      <c r="BO8" s="102">
        <v>10675</v>
      </c>
      <c r="BP8" s="43">
        <v>0.6</v>
      </c>
      <c r="BQ8" s="103">
        <v>14042</v>
      </c>
      <c r="BR8" s="40">
        <v>0.61</v>
      </c>
      <c r="BS8" s="35">
        <v>43324</v>
      </c>
      <c r="BT8" s="41">
        <v>0.57999999999999996</v>
      </c>
      <c r="BU8" s="99">
        <v>9263</v>
      </c>
      <c r="BV8" s="28">
        <v>0.53</v>
      </c>
      <c r="BW8" s="30">
        <v>12421</v>
      </c>
      <c r="BX8" s="28">
        <v>0.57999999999999996</v>
      </c>
      <c r="BY8" s="42">
        <v>10267</v>
      </c>
      <c r="BZ8" s="43">
        <v>0.56000000000000005</v>
      </c>
      <c r="CA8" s="39">
        <v>13733</v>
      </c>
      <c r="CB8" s="40">
        <v>0.56999999999999995</v>
      </c>
      <c r="CC8" s="35">
        <v>45684</v>
      </c>
      <c r="CD8" s="45">
        <v>0.56000000000000005</v>
      </c>
      <c r="CE8" s="99">
        <v>9596</v>
      </c>
      <c r="CF8" s="28">
        <v>0.5532749077490775</v>
      </c>
      <c r="CG8" s="30">
        <v>12288</v>
      </c>
      <c r="CH8" s="28">
        <v>0.61228760775325131</v>
      </c>
      <c r="CI8" s="42">
        <v>9663</v>
      </c>
      <c r="CJ8" s="28">
        <v>0.56049883990719263</v>
      </c>
      <c r="CK8" s="39">
        <v>15835</v>
      </c>
      <c r="CL8" s="40">
        <v>0.64566768603465852</v>
      </c>
      <c r="CM8" s="35">
        <v>47382</v>
      </c>
      <c r="CN8" s="74">
        <v>0.59842380459218469</v>
      </c>
      <c r="CO8" s="117">
        <v>47382</v>
      </c>
      <c r="CP8" s="45">
        <v>0.59842380459218469</v>
      </c>
      <c r="CQ8" s="99">
        <v>9122</v>
      </c>
      <c r="CR8" s="28">
        <v>0.47975176185968232</v>
      </c>
      <c r="CS8" s="30">
        <v>15975</v>
      </c>
      <c r="CT8" s="28">
        <v>0.67903596021423107</v>
      </c>
      <c r="CU8" s="42">
        <v>13613</v>
      </c>
      <c r="CV8" s="28">
        <v>0.61835112423347716</v>
      </c>
      <c r="CW8" s="39">
        <v>15813</v>
      </c>
      <c r="CX8" s="40">
        <v>0.63467790487658038</v>
      </c>
      <c r="CY8" s="35">
        <v>54523</v>
      </c>
      <c r="CZ8" s="45">
        <v>0.60939979881524531</v>
      </c>
      <c r="DA8" s="99">
        <v>13222</v>
      </c>
      <c r="DB8" s="28">
        <v>0.61471941977776745</v>
      </c>
      <c r="DC8" s="30">
        <v>14364</v>
      </c>
      <c r="DD8" s="28">
        <v>0.60802573653911274</v>
      </c>
      <c r="DE8" s="42">
        <v>14319</v>
      </c>
      <c r="DF8" s="28">
        <v>0.62405752887339294</v>
      </c>
      <c r="DG8" s="39">
        <v>16192</v>
      </c>
      <c r="DH8" s="40">
        <v>0.62541521823097723</v>
      </c>
      <c r="DI8" s="35">
        <v>58097</v>
      </c>
      <c r="DJ8" s="45">
        <v>0.61826366422611956</v>
      </c>
      <c r="DK8" s="121">
        <v>13840</v>
      </c>
      <c r="DL8" s="37">
        <v>0.68026542147947899</v>
      </c>
      <c r="DM8" s="122">
        <v>14999</v>
      </c>
      <c r="DN8" s="37">
        <v>0.67368846568451313</v>
      </c>
      <c r="DO8" s="123">
        <v>14969</v>
      </c>
      <c r="DP8" s="37">
        <v>0.70518679040844212</v>
      </c>
      <c r="DQ8" s="123">
        <v>16177</v>
      </c>
      <c r="DR8" s="41">
        <v>0.67646566864598145</v>
      </c>
      <c r="DS8" s="122">
        <v>59985</v>
      </c>
      <c r="DT8" s="45">
        <v>0.68358974358974356</v>
      </c>
      <c r="DU8" s="121">
        <v>11096</v>
      </c>
      <c r="DV8" s="37">
        <v>0.62089418611157743</v>
      </c>
      <c r="DW8" s="122">
        <v>14208</v>
      </c>
      <c r="DX8" s="37">
        <v>0.67190012295469592</v>
      </c>
      <c r="DY8" s="123">
        <v>13575</v>
      </c>
      <c r="DZ8" s="37">
        <v>0.6931678921568627</v>
      </c>
      <c r="EA8" s="123">
        <v>15561</v>
      </c>
      <c r="EB8" s="41">
        <v>0.67093519596429962</v>
      </c>
      <c r="EC8" s="122">
        <v>54440</v>
      </c>
      <c r="ED8" s="45">
        <v>0.6655744920165293</v>
      </c>
      <c r="EE8" s="121">
        <v>11096</v>
      </c>
      <c r="EF8" s="37">
        <v>0.62089418611157743</v>
      </c>
      <c r="EG8" s="122">
        <v>14208</v>
      </c>
      <c r="EH8" s="37">
        <v>0.67190012295469592</v>
      </c>
      <c r="EI8" s="123">
        <v>13575</v>
      </c>
      <c r="EJ8" s="37">
        <v>0.6931678921568627</v>
      </c>
      <c r="EK8" s="123">
        <v>15561</v>
      </c>
      <c r="EL8" s="41">
        <v>0.67093519596429962</v>
      </c>
      <c r="EM8" s="122">
        <v>54440</v>
      </c>
      <c r="EN8" s="45">
        <v>0.6655744920165293</v>
      </c>
      <c r="EO8" s="121">
        <v>13957</v>
      </c>
      <c r="EP8" s="36">
        <f>EO8/EO$7</f>
        <v>0.75643596553032355</v>
      </c>
      <c r="EQ8" s="146">
        <v>14094</v>
      </c>
      <c r="ER8" s="36">
        <f>EQ8/EQ$7</f>
        <v>0.79929677309589975</v>
      </c>
      <c r="ES8" s="146">
        <v>16066</v>
      </c>
      <c r="ET8" s="36">
        <f>ES8/ES$7</f>
        <v>0.83433734939759041</v>
      </c>
      <c r="EU8" s="146">
        <v>15901</v>
      </c>
      <c r="EV8" s="41">
        <f t="shared" si="0"/>
        <v>0.80105793450881613</v>
      </c>
      <c r="EW8" s="150">
        <v>60018</v>
      </c>
      <c r="EX8" s="135">
        <f t="shared" si="1"/>
        <v>0.79821784811810081</v>
      </c>
      <c r="EY8" s="121">
        <v>14059</v>
      </c>
      <c r="EZ8" s="37">
        <f>EY8/EY$7</f>
        <v>0.82870615974064255</v>
      </c>
      <c r="FA8" s="163">
        <v>16302</v>
      </c>
      <c r="FB8" s="36">
        <f>FA8/FA$7</f>
        <v>0.8523030271344173</v>
      </c>
      <c r="FC8" s="163">
        <v>13220</v>
      </c>
      <c r="FD8" s="36">
        <f>FC8/FC$7</f>
        <v>0.86219265636209486</v>
      </c>
      <c r="FE8" s="163">
        <v>23417</v>
      </c>
      <c r="FF8" s="41">
        <f t="shared" si="2"/>
        <v>0.9204433787980032</v>
      </c>
      <c r="FG8" s="122">
        <v>66998</v>
      </c>
      <c r="FH8" s="135">
        <f t="shared" ref="FH8:FH10" si="4">+FG8/FG$7</f>
        <v>0.87162074259100253</v>
      </c>
      <c r="FI8" s="121">
        <v>15813</v>
      </c>
      <c r="FJ8" s="37">
        <f>FI8/FI$7</f>
        <v>0.89607097325467344</v>
      </c>
      <c r="FK8" s="163">
        <v>18905</v>
      </c>
      <c r="FL8" s="37">
        <f>FK8/FK$7</f>
        <v>0.91421423929938184</v>
      </c>
      <c r="FM8" s="163">
        <v>20294</v>
      </c>
      <c r="FN8" s="37">
        <f>FM8/FM$7</f>
        <v>0.92531460879080796</v>
      </c>
      <c r="FO8" s="163">
        <v>22901</v>
      </c>
      <c r="FP8" s="37">
        <f>FO8/FO$7</f>
        <v>0.91297241269335039</v>
      </c>
      <c r="FQ8" s="122">
        <v>77913</v>
      </c>
      <c r="FR8" s="45">
        <f>FQ8/FQ$7</f>
        <v>0.91295024724051466</v>
      </c>
      <c r="FS8" s="121">
        <v>23053</v>
      </c>
      <c r="FT8" s="37">
        <f>FS8/FS$7</f>
        <v>0.96014160766347356</v>
      </c>
      <c r="FU8" s="163">
        <v>18238</v>
      </c>
      <c r="FV8" s="37">
        <f>FU8/FU$7</f>
        <v>0.95009376953531988</v>
      </c>
      <c r="FW8" s="163">
        <v>26045</v>
      </c>
      <c r="FX8" s="37">
        <f>FW8/FW$7</f>
        <v>0.96527314505966944</v>
      </c>
      <c r="FY8" s="163"/>
      <c r="FZ8" s="37"/>
      <c r="GA8" s="122"/>
      <c r="GB8" s="45"/>
    </row>
    <row r="9" spans="1:184" ht="16" x14ac:dyDescent="0.35">
      <c r="A9" s="21" t="s">
        <v>96</v>
      </c>
      <c r="B9" s="90" t="s">
        <v>98</v>
      </c>
      <c r="C9" s="111" t="s">
        <v>102</v>
      </c>
      <c r="D9" s="112" t="s">
        <v>102</v>
      </c>
      <c r="E9" s="112" t="s">
        <v>102</v>
      </c>
      <c r="F9" s="112" t="s">
        <v>102</v>
      </c>
      <c r="G9" s="112" t="s">
        <v>102</v>
      </c>
      <c r="H9" s="112" t="s">
        <v>102</v>
      </c>
      <c r="I9" s="112" t="s">
        <v>102</v>
      </c>
      <c r="J9" s="114" t="s">
        <v>103</v>
      </c>
      <c r="K9" s="113" t="s">
        <v>102</v>
      </c>
      <c r="L9" s="114" t="s">
        <v>103</v>
      </c>
      <c r="M9" s="111" t="s">
        <v>102</v>
      </c>
      <c r="N9" s="112" t="s">
        <v>102</v>
      </c>
      <c r="O9" s="112" t="s">
        <v>102</v>
      </c>
      <c r="P9" s="112" t="s">
        <v>102</v>
      </c>
      <c r="Q9" s="112" t="s">
        <v>102</v>
      </c>
      <c r="R9" s="112" t="s">
        <v>102</v>
      </c>
      <c r="S9" s="112" t="s">
        <v>102</v>
      </c>
      <c r="T9" s="114" t="s">
        <v>103</v>
      </c>
      <c r="U9" s="113" t="s">
        <v>102</v>
      </c>
      <c r="V9" s="114" t="s">
        <v>103</v>
      </c>
      <c r="W9" s="111" t="s">
        <v>102</v>
      </c>
      <c r="X9" s="112" t="s">
        <v>102</v>
      </c>
      <c r="Y9" s="112" t="s">
        <v>102</v>
      </c>
      <c r="Z9" s="112" t="s">
        <v>102</v>
      </c>
      <c r="AA9" s="112" t="s">
        <v>102</v>
      </c>
      <c r="AB9" s="112" t="s">
        <v>102</v>
      </c>
      <c r="AC9" s="112" t="s">
        <v>102</v>
      </c>
      <c r="AD9" s="114" t="s">
        <v>103</v>
      </c>
      <c r="AE9" s="113" t="s">
        <v>102</v>
      </c>
      <c r="AF9" s="114" t="s">
        <v>103</v>
      </c>
      <c r="AG9" s="111" t="s">
        <v>102</v>
      </c>
      <c r="AH9" s="112" t="s">
        <v>102</v>
      </c>
      <c r="AI9" s="112" t="s">
        <v>102</v>
      </c>
      <c r="AJ9" s="112" t="s">
        <v>102</v>
      </c>
      <c r="AK9" s="112" t="s">
        <v>102</v>
      </c>
      <c r="AL9" s="112" t="s">
        <v>102</v>
      </c>
      <c r="AM9" s="112" t="s">
        <v>102</v>
      </c>
      <c r="AN9" s="114" t="s">
        <v>103</v>
      </c>
      <c r="AO9" s="113" t="s">
        <v>102</v>
      </c>
      <c r="AP9" s="114" t="s">
        <v>103</v>
      </c>
      <c r="AQ9" s="111" t="s">
        <v>102</v>
      </c>
      <c r="AR9" s="112" t="s">
        <v>102</v>
      </c>
      <c r="AS9" s="112" t="s">
        <v>102</v>
      </c>
      <c r="AT9" s="112" t="s">
        <v>102</v>
      </c>
      <c r="AU9" s="112" t="s">
        <v>102</v>
      </c>
      <c r="AV9" s="112" t="s">
        <v>102</v>
      </c>
      <c r="AW9" s="112" t="s">
        <v>102</v>
      </c>
      <c r="AX9" s="114" t="s">
        <v>103</v>
      </c>
      <c r="AY9" s="113" t="s">
        <v>102</v>
      </c>
      <c r="AZ9" s="114" t="s">
        <v>103</v>
      </c>
      <c r="BA9" s="111" t="s">
        <v>102</v>
      </c>
      <c r="BB9" s="112" t="s">
        <v>102</v>
      </c>
      <c r="BC9" s="112" t="s">
        <v>102</v>
      </c>
      <c r="BD9" s="112" t="s">
        <v>102</v>
      </c>
      <c r="BE9" s="112" t="s">
        <v>102</v>
      </c>
      <c r="BF9" s="112" t="s">
        <v>102</v>
      </c>
      <c r="BG9" s="112" t="s">
        <v>102</v>
      </c>
      <c r="BH9" s="114" t="s">
        <v>103</v>
      </c>
      <c r="BI9" s="113" t="s">
        <v>102</v>
      </c>
      <c r="BJ9" s="114" t="s">
        <v>103</v>
      </c>
      <c r="BK9" s="111" t="s">
        <v>102</v>
      </c>
      <c r="BL9" s="112" t="s">
        <v>102</v>
      </c>
      <c r="BM9" s="112" t="s">
        <v>102</v>
      </c>
      <c r="BN9" s="112" t="s">
        <v>102</v>
      </c>
      <c r="BO9" s="112" t="s">
        <v>102</v>
      </c>
      <c r="BP9" s="112" t="s">
        <v>102</v>
      </c>
      <c r="BQ9" s="112" t="s">
        <v>102</v>
      </c>
      <c r="BR9" s="114" t="s">
        <v>103</v>
      </c>
      <c r="BS9" s="113" t="s">
        <v>102</v>
      </c>
      <c r="BT9" s="114" t="s">
        <v>103</v>
      </c>
      <c r="BU9" s="111" t="s">
        <v>102</v>
      </c>
      <c r="BV9" s="112" t="s">
        <v>102</v>
      </c>
      <c r="BW9" s="112" t="s">
        <v>102</v>
      </c>
      <c r="BX9" s="112" t="s">
        <v>102</v>
      </c>
      <c r="BY9" s="112" t="s">
        <v>102</v>
      </c>
      <c r="BZ9" s="112" t="s">
        <v>102</v>
      </c>
      <c r="CA9" s="112" t="s">
        <v>102</v>
      </c>
      <c r="CB9" s="114" t="s">
        <v>103</v>
      </c>
      <c r="CC9" s="113" t="s">
        <v>102</v>
      </c>
      <c r="CD9" s="119" t="s">
        <v>103</v>
      </c>
      <c r="CE9" s="118" t="s">
        <v>102</v>
      </c>
      <c r="CF9" s="112" t="s">
        <v>102</v>
      </c>
      <c r="CG9" s="112" t="s">
        <v>102</v>
      </c>
      <c r="CH9" s="112" t="s">
        <v>102</v>
      </c>
      <c r="CI9" s="112" t="s">
        <v>102</v>
      </c>
      <c r="CJ9" s="112" t="s">
        <v>102</v>
      </c>
      <c r="CK9" s="112" t="s">
        <v>102</v>
      </c>
      <c r="CL9" s="114" t="s">
        <v>103</v>
      </c>
      <c r="CM9" s="113" t="s">
        <v>102</v>
      </c>
      <c r="CN9" s="119" t="s">
        <v>103</v>
      </c>
      <c r="CO9" s="118" t="s">
        <v>102</v>
      </c>
      <c r="CP9" s="116" t="s">
        <v>102</v>
      </c>
      <c r="CQ9" s="113" t="s">
        <v>102</v>
      </c>
      <c r="CR9" s="112" t="s">
        <v>102</v>
      </c>
      <c r="CS9" s="112" t="s">
        <v>102</v>
      </c>
      <c r="CT9" s="112" t="s">
        <v>102</v>
      </c>
      <c r="CU9" s="112" t="s">
        <v>102</v>
      </c>
      <c r="CV9" s="115" t="s">
        <v>103</v>
      </c>
      <c r="CW9" s="113" t="s">
        <v>102</v>
      </c>
      <c r="CX9" s="114" t="s">
        <v>103</v>
      </c>
      <c r="CY9" s="111" t="s">
        <v>102</v>
      </c>
      <c r="CZ9" s="116" t="s">
        <v>102</v>
      </c>
      <c r="DA9" s="99">
        <v>9460</v>
      </c>
      <c r="DB9" s="28">
        <v>0.43981589102236274</v>
      </c>
      <c r="DC9" s="30">
        <v>10332</v>
      </c>
      <c r="DD9" s="28">
        <v>0.43735184558076534</v>
      </c>
      <c r="DE9" s="42">
        <v>10125</v>
      </c>
      <c r="DF9" s="28">
        <v>0.44127260841141863</v>
      </c>
      <c r="DG9" s="39">
        <v>11269</v>
      </c>
      <c r="DH9" s="40">
        <v>0.43526458091927384</v>
      </c>
      <c r="DI9" s="111">
        <v>41186</v>
      </c>
      <c r="DJ9" s="74">
        <v>0.438298144049038</v>
      </c>
      <c r="DK9" s="121">
        <v>10322</v>
      </c>
      <c r="DL9" s="37">
        <v>0.50734824281150159</v>
      </c>
      <c r="DM9" s="122">
        <v>10372</v>
      </c>
      <c r="DN9" s="37">
        <v>0.46586417535034136</v>
      </c>
      <c r="DO9" s="123">
        <v>10639</v>
      </c>
      <c r="DP9" s="37">
        <v>0.50120130023083809</v>
      </c>
      <c r="DQ9" s="123">
        <v>10814</v>
      </c>
      <c r="DR9" s="41">
        <v>0.45220373003261688</v>
      </c>
      <c r="DS9" s="122">
        <v>42147</v>
      </c>
      <c r="DT9" s="45">
        <v>0.48030769230769232</v>
      </c>
      <c r="DU9" s="121">
        <v>7142</v>
      </c>
      <c r="DV9" s="37">
        <v>0.39964187790274747</v>
      </c>
      <c r="DW9" s="122">
        <v>9392</v>
      </c>
      <c r="DX9" s="37">
        <v>0.44415019389009741</v>
      </c>
      <c r="DY9" s="123">
        <v>9350</v>
      </c>
      <c r="DZ9" s="37">
        <v>0.47743055555555558</v>
      </c>
      <c r="EA9" s="123">
        <v>10077</v>
      </c>
      <c r="EB9" s="41">
        <v>0.43448454274996767</v>
      </c>
      <c r="EC9" s="122">
        <v>35961</v>
      </c>
      <c r="ED9" s="45">
        <v>0.43965327530136683</v>
      </c>
      <c r="EE9" s="121">
        <v>6948</v>
      </c>
      <c r="EF9" s="37">
        <v>0.38878630182978008</v>
      </c>
      <c r="EG9" s="122">
        <v>9124</v>
      </c>
      <c r="EH9" s="37">
        <v>0.43147640215643618</v>
      </c>
      <c r="EI9" s="123">
        <v>9093</v>
      </c>
      <c r="EJ9" s="37">
        <v>0.46430759803921567</v>
      </c>
      <c r="EK9" s="123">
        <v>9792</v>
      </c>
      <c r="EL9" s="41">
        <v>0.4221963523476911</v>
      </c>
      <c r="EM9" s="122">
        <v>34957</v>
      </c>
      <c r="EN9" s="45">
        <v>0.42737853632295769</v>
      </c>
      <c r="EO9" s="121">
        <v>9177</v>
      </c>
      <c r="EP9" s="36">
        <f t="shared" ref="EP9:EP10" si="5">EO9/EO$7</f>
        <v>0.49737141618340469</v>
      </c>
      <c r="EQ9" s="146">
        <v>9033</v>
      </c>
      <c r="ER9" s="36">
        <f t="shared" ref="ER9:ER11" si="6">EQ9/EQ$7</f>
        <v>0.51227811489820219</v>
      </c>
      <c r="ES9" s="146">
        <v>10687</v>
      </c>
      <c r="ET9" s="36">
        <f>ES9/ES$7</f>
        <v>0.55499584545076863</v>
      </c>
      <c r="EU9" s="146">
        <v>10424</v>
      </c>
      <c r="EV9" s="41">
        <f t="shared" si="0"/>
        <v>0.52513853904282115</v>
      </c>
      <c r="EW9" s="150">
        <v>39321</v>
      </c>
      <c r="EX9" s="135">
        <f t="shared" si="1"/>
        <v>0.52295518021013432</v>
      </c>
      <c r="EY9" s="121">
        <v>8861</v>
      </c>
      <c r="EZ9" s="37">
        <f t="shared" ref="EZ9:EZ10" si="7">EY9/EY$7</f>
        <v>0.52231063955201884</v>
      </c>
      <c r="FA9" s="163">
        <v>10800</v>
      </c>
      <c r="FB9" s="36">
        <f>FA9/FA$7</f>
        <v>0.5646468343179798</v>
      </c>
      <c r="FC9" s="163">
        <v>8498</v>
      </c>
      <c r="FD9" s="36">
        <f>FC9/FC$7</f>
        <v>0.55422943977042982</v>
      </c>
      <c r="FE9" s="163">
        <v>16114</v>
      </c>
      <c r="FF9" s="41">
        <f t="shared" si="2"/>
        <v>0.63338705239573911</v>
      </c>
      <c r="FG9" s="122">
        <v>44273</v>
      </c>
      <c r="FH9" s="135">
        <f t="shared" si="4"/>
        <v>0.57597637446985661</v>
      </c>
      <c r="FI9" s="121">
        <v>10178</v>
      </c>
      <c r="FJ9" s="37">
        <f>FI9/FI$7</f>
        <v>0.57675395976639887</v>
      </c>
      <c r="FK9" s="163">
        <v>12635</v>
      </c>
      <c r="FL9" s="37">
        <f>FK9/FK$7</f>
        <v>0.61100750666742609</v>
      </c>
      <c r="FM9" s="163">
        <v>13490</v>
      </c>
      <c r="FN9" s="37">
        <f>FM9/FM$7</f>
        <v>0.61508298376801018</v>
      </c>
      <c r="FO9" s="163">
        <v>15721</v>
      </c>
      <c r="FP9" s="37">
        <f>FO9/FO$7</f>
        <v>0.62673417317812152</v>
      </c>
      <c r="FQ9" s="122">
        <v>52024</v>
      </c>
      <c r="FR9" s="45">
        <f>FQ9/FQ$7</f>
        <v>0.60959433807503927</v>
      </c>
      <c r="FS9" s="121">
        <v>14844</v>
      </c>
      <c r="FT9" s="37">
        <f>FS9/FS$7</f>
        <v>0.61824239900041644</v>
      </c>
      <c r="FU9" s="163">
        <v>11986</v>
      </c>
      <c r="FV9" s="37">
        <f>FU9/FU$7</f>
        <v>0.62440091685767873</v>
      </c>
      <c r="FW9" s="163">
        <v>19167</v>
      </c>
      <c r="FX9" s="37">
        <f>FW9/FW$7</f>
        <v>0.71036246386479873</v>
      </c>
      <c r="FY9" s="163"/>
      <c r="FZ9" s="37"/>
      <c r="GA9" s="122"/>
      <c r="GB9" s="45"/>
    </row>
    <row r="10" spans="1:184" ht="16" x14ac:dyDescent="0.35">
      <c r="A10" s="21" t="s">
        <v>97</v>
      </c>
      <c r="B10" s="90" t="s">
        <v>105</v>
      </c>
      <c r="C10" s="111" t="s">
        <v>102</v>
      </c>
      <c r="D10" s="112" t="s">
        <v>102</v>
      </c>
      <c r="E10" s="112" t="s">
        <v>102</v>
      </c>
      <c r="F10" s="112" t="s">
        <v>102</v>
      </c>
      <c r="G10" s="112" t="s">
        <v>102</v>
      </c>
      <c r="H10" s="112" t="s">
        <v>102</v>
      </c>
      <c r="I10" s="112" t="s">
        <v>102</v>
      </c>
      <c r="J10" s="114" t="s">
        <v>103</v>
      </c>
      <c r="K10" s="113" t="s">
        <v>102</v>
      </c>
      <c r="L10" s="114" t="s">
        <v>103</v>
      </c>
      <c r="M10" s="111" t="s">
        <v>102</v>
      </c>
      <c r="N10" s="112" t="s">
        <v>102</v>
      </c>
      <c r="O10" s="112" t="s">
        <v>102</v>
      </c>
      <c r="P10" s="112" t="s">
        <v>102</v>
      </c>
      <c r="Q10" s="112" t="s">
        <v>102</v>
      </c>
      <c r="R10" s="112" t="s">
        <v>102</v>
      </c>
      <c r="S10" s="112" t="s">
        <v>102</v>
      </c>
      <c r="T10" s="114" t="s">
        <v>103</v>
      </c>
      <c r="U10" s="113" t="s">
        <v>102</v>
      </c>
      <c r="V10" s="114" t="s">
        <v>103</v>
      </c>
      <c r="W10" s="111" t="s">
        <v>102</v>
      </c>
      <c r="X10" s="112" t="s">
        <v>102</v>
      </c>
      <c r="Y10" s="112" t="s">
        <v>102</v>
      </c>
      <c r="Z10" s="112" t="s">
        <v>102</v>
      </c>
      <c r="AA10" s="112" t="s">
        <v>102</v>
      </c>
      <c r="AB10" s="112" t="s">
        <v>102</v>
      </c>
      <c r="AC10" s="112" t="s">
        <v>102</v>
      </c>
      <c r="AD10" s="114" t="s">
        <v>103</v>
      </c>
      <c r="AE10" s="113" t="s">
        <v>102</v>
      </c>
      <c r="AF10" s="114" t="s">
        <v>103</v>
      </c>
      <c r="AG10" s="111" t="s">
        <v>102</v>
      </c>
      <c r="AH10" s="112" t="s">
        <v>102</v>
      </c>
      <c r="AI10" s="112" t="s">
        <v>102</v>
      </c>
      <c r="AJ10" s="112" t="s">
        <v>102</v>
      </c>
      <c r="AK10" s="112" t="s">
        <v>102</v>
      </c>
      <c r="AL10" s="112" t="s">
        <v>102</v>
      </c>
      <c r="AM10" s="112" t="s">
        <v>102</v>
      </c>
      <c r="AN10" s="114" t="s">
        <v>103</v>
      </c>
      <c r="AO10" s="113" t="s">
        <v>102</v>
      </c>
      <c r="AP10" s="114" t="s">
        <v>103</v>
      </c>
      <c r="AQ10" s="111" t="s">
        <v>102</v>
      </c>
      <c r="AR10" s="112" t="s">
        <v>102</v>
      </c>
      <c r="AS10" s="112" t="s">
        <v>102</v>
      </c>
      <c r="AT10" s="112" t="s">
        <v>102</v>
      </c>
      <c r="AU10" s="112" t="s">
        <v>102</v>
      </c>
      <c r="AV10" s="112" t="s">
        <v>102</v>
      </c>
      <c r="AW10" s="112" t="s">
        <v>102</v>
      </c>
      <c r="AX10" s="114" t="s">
        <v>103</v>
      </c>
      <c r="AY10" s="113" t="s">
        <v>102</v>
      </c>
      <c r="AZ10" s="114" t="s">
        <v>103</v>
      </c>
      <c r="BA10" s="111" t="s">
        <v>102</v>
      </c>
      <c r="BB10" s="112" t="s">
        <v>102</v>
      </c>
      <c r="BC10" s="112" t="s">
        <v>102</v>
      </c>
      <c r="BD10" s="112" t="s">
        <v>102</v>
      </c>
      <c r="BE10" s="112" t="s">
        <v>102</v>
      </c>
      <c r="BF10" s="112" t="s">
        <v>102</v>
      </c>
      <c r="BG10" s="112" t="s">
        <v>102</v>
      </c>
      <c r="BH10" s="114" t="s">
        <v>103</v>
      </c>
      <c r="BI10" s="113" t="s">
        <v>102</v>
      </c>
      <c r="BJ10" s="114" t="s">
        <v>103</v>
      </c>
      <c r="BK10" s="111" t="s">
        <v>102</v>
      </c>
      <c r="BL10" s="112" t="s">
        <v>102</v>
      </c>
      <c r="BM10" s="112" t="s">
        <v>102</v>
      </c>
      <c r="BN10" s="112" t="s">
        <v>102</v>
      </c>
      <c r="BO10" s="112" t="s">
        <v>102</v>
      </c>
      <c r="BP10" s="112" t="s">
        <v>102</v>
      </c>
      <c r="BQ10" s="112" t="s">
        <v>102</v>
      </c>
      <c r="BR10" s="114" t="s">
        <v>103</v>
      </c>
      <c r="BS10" s="113" t="s">
        <v>102</v>
      </c>
      <c r="BT10" s="114" t="s">
        <v>103</v>
      </c>
      <c r="BU10" s="111" t="s">
        <v>102</v>
      </c>
      <c r="BV10" s="112" t="s">
        <v>102</v>
      </c>
      <c r="BW10" s="112" t="s">
        <v>102</v>
      </c>
      <c r="BX10" s="112" t="s">
        <v>102</v>
      </c>
      <c r="BY10" s="112" t="s">
        <v>102</v>
      </c>
      <c r="BZ10" s="112" t="s">
        <v>102</v>
      </c>
      <c r="CA10" s="112" t="s">
        <v>102</v>
      </c>
      <c r="CB10" s="114" t="s">
        <v>103</v>
      </c>
      <c r="CC10" s="113" t="s">
        <v>102</v>
      </c>
      <c r="CD10" s="119" t="s">
        <v>103</v>
      </c>
      <c r="CE10" s="118" t="s">
        <v>102</v>
      </c>
      <c r="CF10" s="112" t="s">
        <v>102</v>
      </c>
      <c r="CG10" s="112" t="s">
        <v>102</v>
      </c>
      <c r="CH10" s="112" t="s">
        <v>102</v>
      </c>
      <c r="CI10" s="112" t="s">
        <v>102</v>
      </c>
      <c r="CJ10" s="112" t="s">
        <v>102</v>
      </c>
      <c r="CK10" s="112" t="s">
        <v>102</v>
      </c>
      <c r="CL10" s="114" t="s">
        <v>103</v>
      </c>
      <c r="CM10" s="113" t="s">
        <v>102</v>
      </c>
      <c r="CN10" s="119" t="s">
        <v>103</v>
      </c>
      <c r="CO10" s="118" t="s">
        <v>102</v>
      </c>
      <c r="CP10" s="116" t="s">
        <v>102</v>
      </c>
      <c r="CQ10" s="113" t="s">
        <v>102</v>
      </c>
      <c r="CR10" s="112" t="s">
        <v>102</v>
      </c>
      <c r="CS10" s="112" t="s">
        <v>102</v>
      </c>
      <c r="CT10" s="112" t="s">
        <v>102</v>
      </c>
      <c r="CU10" s="112" t="s">
        <v>102</v>
      </c>
      <c r="CV10" s="115" t="s">
        <v>103</v>
      </c>
      <c r="CW10" s="113" t="s">
        <v>102</v>
      </c>
      <c r="CX10" s="114" t="s">
        <v>103</v>
      </c>
      <c r="CY10" s="111" t="s">
        <v>102</v>
      </c>
      <c r="CZ10" s="116" t="s">
        <v>102</v>
      </c>
      <c r="DA10" s="99">
        <v>3762</v>
      </c>
      <c r="DB10" s="28">
        <v>0.17490352875540471</v>
      </c>
      <c r="DC10" s="30">
        <v>4032</v>
      </c>
      <c r="DD10" s="28">
        <v>0.17067389095834745</v>
      </c>
      <c r="DE10" s="42">
        <v>4194</v>
      </c>
      <c r="DF10" s="28">
        <v>0.18278492046197428</v>
      </c>
      <c r="DG10" s="39">
        <v>4923</v>
      </c>
      <c r="DH10" s="40">
        <v>0.19015063731170337</v>
      </c>
      <c r="DI10" s="126">
        <v>16911</v>
      </c>
      <c r="DJ10" s="45">
        <v>0.17996552017708156</v>
      </c>
      <c r="DK10" s="121">
        <v>3518</v>
      </c>
      <c r="DL10" s="37">
        <v>0.1729171786679774</v>
      </c>
      <c r="DM10" s="122">
        <v>4627</v>
      </c>
      <c r="DN10" s="37">
        <v>0.20782429033417177</v>
      </c>
      <c r="DO10" s="123">
        <v>4330</v>
      </c>
      <c r="DP10" s="37">
        <v>0.20398549017760401</v>
      </c>
      <c r="DQ10" s="123">
        <v>5363</v>
      </c>
      <c r="DR10" s="41">
        <v>0.22426193861336455</v>
      </c>
      <c r="DS10" s="122">
        <v>17838</v>
      </c>
      <c r="DT10" s="45">
        <v>0.20328205128205129</v>
      </c>
      <c r="DU10" s="121">
        <v>3954</v>
      </c>
      <c r="DV10" s="37">
        <v>0.22125230820882993</v>
      </c>
      <c r="DW10" s="122">
        <v>4816</v>
      </c>
      <c r="DX10" s="37">
        <v>0.22774992906459851</v>
      </c>
      <c r="DY10" s="123">
        <v>4225</v>
      </c>
      <c r="DZ10" s="37">
        <v>0.2157373366013072</v>
      </c>
      <c r="EA10" s="123">
        <v>5484</v>
      </c>
      <c r="EB10" s="41">
        <v>0.23645065321433192</v>
      </c>
      <c r="EC10" s="122">
        <v>18479</v>
      </c>
      <c r="ED10" s="45">
        <v>0.22592121671516249</v>
      </c>
      <c r="EE10" s="121">
        <v>4148</v>
      </c>
      <c r="EF10" s="37">
        <v>0.23210788428179732</v>
      </c>
      <c r="EG10" s="122">
        <v>5084</v>
      </c>
      <c r="EH10" s="37">
        <v>0.24042372079825972</v>
      </c>
      <c r="EI10" s="123">
        <v>4482</v>
      </c>
      <c r="EJ10" s="37">
        <v>0.22886029411764705</v>
      </c>
      <c r="EK10" s="123">
        <v>5769</v>
      </c>
      <c r="EL10" s="41">
        <v>0.24873884361660845</v>
      </c>
      <c r="EM10" s="122">
        <v>19483</v>
      </c>
      <c r="EN10" s="45">
        <v>0.23819595569357166</v>
      </c>
      <c r="EO10" s="121">
        <v>4780</v>
      </c>
      <c r="EP10" s="36">
        <f t="shared" si="5"/>
        <v>0.25906454934691886</v>
      </c>
      <c r="EQ10" s="146">
        <v>5061</v>
      </c>
      <c r="ER10" s="36">
        <f t="shared" si="6"/>
        <v>0.28701865819769751</v>
      </c>
      <c r="ES10" s="146">
        <v>5379</v>
      </c>
      <c r="ET10" s="36">
        <f>ES10/ES$7</f>
        <v>0.27934150394682178</v>
      </c>
      <c r="EU10" s="146">
        <v>5477</v>
      </c>
      <c r="EV10" s="41">
        <f t="shared" si="0"/>
        <v>0.27591939546599498</v>
      </c>
      <c r="EW10" s="150">
        <v>20697</v>
      </c>
      <c r="EX10" s="135">
        <f t="shared" si="1"/>
        <v>0.2752626679079665</v>
      </c>
      <c r="EY10" s="121">
        <v>5198</v>
      </c>
      <c r="EZ10" s="37">
        <f t="shared" si="7"/>
        <v>0.30639552018862365</v>
      </c>
      <c r="FA10" s="163">
        <v>5502</v>
      </c>
      <c r="FB10" s="36">
        <f t="shared" ref="FB10" si="8">FA10/FA$7</f>
        <v>0.28765619281643751</v>
      </c>
      <c r="FC10" s="163">
        <v>4722</v>
      </c>
      <c r="FD10" s="36">
        <f>FC10/FC$7</f>
        <v>0.30796321659166503</v>
      </c>
      <c r="FE10" s="163">
        <v>7303</v>
      </c>
      <c r="FF10" s="41">
        <f t="shared" si="2"/>
        <v>0.28705632640226408</v>
      </c>
      <c r="FG10" s="122">
        <v>22725</v>
      </c>
      <c r="FH10" s="135">
        <f t="shared" si="4"/>
        <v>0.29564436812114592</v>
      </c>
      <c r="FI10" s="121">
        <v>5635</v>
      </c>
      <c r="FJ10" s="37">
        <f t="shared" si="3"/>
        <v>0.31931701348827451</v>
      </c>
      <c r="FK10" s="163">
        <v>6270</v>
      </c>
      <c r="FL10" s="37">
        <f>FK10/FK$7</f>
        <v>0.3032067326319558</v>
      </c>
      <c r="FM10" s="163">
        <v>6804</v>
      </c>
      <c r="FN10" s="37">
        <f>FM10/FM$7</f>
        <v>0.31023162502279772</v>
      </c>
      <c r="FO10" s="163">
        <v>7180</v>
      </c>
      <c r="FP10" s="37">
        <f>FO10/FO$7</f>
        <v>0.28623823951522881</v>
      </c>
      <c r="FQ10" s="122">
        <v>25889</v>
      </c>
      <c r="FR10" s="45">
        <f>FQ10/FQ$7</f>
        <v>0.30335590916547539</v>
      </c>
      <c r="FS10" s="121">
        <v>8209</v>
      </c>
      <c r="FT10" s="37">
        <f t="shared" ref="FT10:FX10" si="9">FS10/FS$7</f>
        <v>0.34189920866305706</v>
      </c>
      <c r="FU10" s="163">
        <v>6252</v>
      </c>
      <c r="FV10" s="37">
        <f t="shared" si="9"/>
        <v>0.3256928526776412</v>
      </c>
      <c r="FW10" s="163">
        <v>6878</v>
      </c>
      <c r="FX10" s="37">
        <f t="shared" si="9"/>
        <v>0.25491068119487065</v>
      </c>
      <c r="FY10" s="163"/>
      <c r="FZ10" s="37"/>
      <c r="GA10" s="122"/>
      <c r="GB10" s="45"/>
    </row>
    <row r="11" spans="1:184" ht="16.5" thickBot="1" x14ac:dyDescent="0.25">
      <c r="A11" s="46" t="s">
        <v>18</v>
      </c>
      <c r="B11" s="47" t="s">
        <v>141</v>
      </c>
      <c r="C11" s="48">
        <v>4138</v>
      </c>
      <c r="D11" s="49">
        <v>0.25</v>
      </c>
      <c r="E11" s="50">
        <v>4521</v>
      </c>
      <c r="F11" s="49">
        <v>0.248</v>
      </c>
      <c r="G11" s="50">
        <v>4234</v>
      </c>
      <c r="H11" s="49">
        <v>0.255</v>
      </c>
      <c r="I11" s="50">
        <v>5376</v>
      </c>
      <c r="J11" s="51">
        <v>0.28799999999999998</v>
      </c>
      <c r="K11" s="52">
        <v>18269</v>
      </c>
      <c r="L11" s="53">
        <v>0.26100000000000001</v>
      </c>
      <c r="M11" s="54">
        <v>4197</v>
      </c>
      <c r="N11" s="49">
        <v>0.32200000000000001</v>
      </c>
      <c r="O11" s="50">
        <v>4652</v>
      </c>
      <c r="P11" s="49">
        <v>0.29399999999999998</v>
      </c>
      <c r="Q11" s="50">
        <v>4441</v>
      </c>
      <c r="R11" s="49">
        <v>0.32100000000000001</v>
      </c>
      <c r="S11" s="50">
        <v>5277</v>
      </c>
      <c r="T11" s="51">
        <v>0.27500000000000002</v>
      </c>
      <c r="U11" s="52">
        <v>18567</v>
      </c>
      <c r="V11" s="51">
        <v>0.3</v>
      </c>
      <c r="W11" s="55">
        <v>3719</v>
      </c>
      <c r="X11" s="56">
        <v>0.251</v>
      </c>
      <c r="Y11" s="57">
        <v>4287</v>
      </c>
      <c r="Z11" s="58">
        <v>0.253</v>
      </c>
      <c r="AA11" s="57">
        <v>3727</v>
      </c>
      <c r="AB11" s="58">
        <v>0.247</v>
      </c>
      <c r="AC11" s="57">
        <v>4968</v>
      </c>
      <c r="AD11" s="58">
        <v>0.24299999999999999</v>
      </c>
      <c r="AE11" s="59">
        <v>16701</v>
      </c>
      <c r="AF11" s="56">
        <v>0.248</v>
      </c>
      <c r="AG11" s="55">
        <v>3869</v>
      </c>
      <c r="AH11" s="56">
        <v>0.28100000000000003</v>
      </c>
      <c r="AI11" s="57">
        <v>4540</v>
      </c>
      <c r="AJ11" s="60">
        <v>0.28299999999999997</v>
      </c>
      <c r="AK11" s="57">
        <v>3672</v>
      </c>
      <c r="AL11" s="60">
        <v>0.27600000000000002</v>
      </c>
      <c r="AM11" s="57">
        <v>4039</v>
      </c>
      <c r="AN11" s="60">
        <v>0.222</v>
      </c>
      <c r="AO11" s="59">
        <v>16120</v>
      </c>
      <c r="AP11" s="61">
        <v>0.26300000000000001</v>
      </c>
      <c r="AQ11" s="59">
        <v>3499</v>
      </c>
      <c r="AR11" s="61">
        <v>0.26100000000000001</v>
      </c>
      <c r="AS11" s="62">
        <v>3230</v>
      </c>
      <c r="AT11" s="60">
        <v>0.23100000000000001</v>
      </c>
      <c r="AU11" s="62">
        <v>3641</v>
      </c>
      <c r="AV11" s="58">
        <v>0.245</v>
      </c>
      <c r="AW11" s="62">
        <v>3318</v>
      </c>
      <c r="AX11" s="58">
        <v>0.157</v>
      </c>
      <c r="AY11" s="59">
        <v>13687</v>
      </c>
      <c r="AZ11" s="61">
        <v>0.21590000000000001</v>
      </c>
      <c r="BA11" s="55">
        <v>3324</v>
      </c>
      <c r="BB11" s="58">
        <v>0.24399999999999999</v>
      </c>
      <c r="BC11" s="63">
        <v>3159</v>
      </c>
      <c r="BD11" s="58">
        <v>0.2</v>
      </c>
      <c r="BE11" s="62">
        <v>3873</v>
      </c>
      <c r="BF11" s="58">
        <v>0.23</v>
      </c>
      <c r="BG11" s="64">
        <v>4112</v>
      </c>
      <c r="BH11" s="65">
        <v>0.20713278259117468</v>
      </c>
      <c r="BI11" s="59">
        <v>14468</v>
      </c>
      <c r="BJ11" s="158">
        <v>0.21659979639499372</v>
      </c>
      <c r="BK11" s="104">
        <v>3115</v>
      </c>
      <c r="BL11" s="58">
        <v>0.20999999999999996</v>
      </c>
      <c r="BM11" s="87">
        <v>3855</v>
      </c>
      <c r="BN11" s="58">
        <v>0.20999999999999996</v>
      </c>
      <c r="BO11" s="206">
        <v>3330</v>
      </c>
      <c r="BP11" s="89">
        <v>0.19000000000000006</v>
      </c>
      <c r="BQ11" s="207">
        <v>4312</v>
      </c>
      <c r="BR11" s="65">
        <v>0.19000000000000006</v>
      </c>
      <c r="BS11" s="59">
        <v>14612</v>
      </c>
      <c r="BT11" s="158">
        <v>0.20000000000000007</v>
      </c>
      <c r="BU11" s="100">
        <v>3907</v>
      </c>
      <c r="BV11" s="58">
        <v>0.22</v>
      </c>
      <c r="BW11" s="87">
        <v>6033</v>
      </c>
      <c r="BX11" s="58">
        <v>0.28000000000000003</v>
      </c>
      <c r="BY11" s="208">
        <v>4685</v>
      </c>
      <c r="BZ11" s="89">
        <v>0.26</v>
      </c>
      <c r="CA11" s="64">
        <v>5823</v>
      </c>
      <c r="CB11" s="65">
        <v>0.24</v>
      </c>
      <c r="CC11" s="59">
        <v>20448</v>
      </c>
      <c r="CD11" s="67">
        <v>0.25</v>
      </c>
      <c r="CE11" s="100">
        <v>4419</v>
      </c>
      <c r="CF11" s="58">
        <v>0.25478551660516607</v>
      </c>
      <c r="CG11" s="87">
        <v>4323</v>
      </c>
      <c r="CH11" s="58">
        <v>0.21540684637998903</v>
      </c>
      <c r="CI11" s="208">
        <v>4125</v>
      </c>
      <c r="CJ11" s="58">
        <v>0.2392691415313225</v>
      </c>
      <c r="CK11" s="64">
        <v>5466</v>
      </c>
      <c r="CL11" s="65">
        <v>0.22287461773700307</v>
      </c>
      <c r="CM11" s="59">
        <v>18333</v>
      </c>
      <c r="CN11" s="67">
        <v>0.23154158983556039</v>
      </c>
      <c r="CO11" s="59">
        <v>18333</v>
      </c>
      <c r="CP11" s="67">
        <v>0.23154158983556039</v>
      </c>
      <c r="CQ11" s="100">
        <v>5707</v>
      </c>
      <c r="CR11" s="58">
        <v>0.30014725991374774</v>
      </c>
      <c r="CS11" s="87">
        <v>4842</v>
      </c>
      <c r="CT11" s="58">
        <v>0.20581484315225707</v>
      </c>
      <c r="CU11" s="208">
        <v>4881</v>
      </c>
      <c r="CV11" s="58">
        <v>0.2217124687712923</v>
      </c>
      <c r="CW11" s="64">
        <v>5450</v>
      </c>
      <c r="CX11" s="65">
        <v>0.21874372867750352</v>
      </c>
      <c r="CY11" s="59">
        <v>20880</v>
      </c>
      <c r="CZ11" s="67">
        <v>0.23337431541298759</v>
      </c>
      <c r="DA11" s="100">
        <v>5431</v>
      </c>
      <c r="DB11" s="58">
        <v>0.25249895392626343</v>
      </c>
      <c r="DC11" s="87">
        <v>5979</v>
      </c>
      <c r="DD11" s="58">
        <v>0.25309007788689469</v>
      </c>
      <c r="DE11" s="208">
        <v>6123</v>
      </c>
      <c r="DF11" s="58">
        <v>0.26685552407932012</v>
      </c>
      <c r="DG11" s="64">
        <v>6600</v>
      </c>
      <c r="DH11" s="65">
        <v>0.25492468134414831</v>
      </c>
      <c r="DI11" s="59">
        <v>24133</v>
      </c>
      <c r="DJ11" s="67">
        <v>0.25682147113911119</v>
      </c>
      <c r="DK11" s="145">
        <v>5061</v>
      </c>
      <c r="DL11" s="61">
        <v>0.24875890882280657</v>
      </c>
      <c r="DM11" s="124">
        <v>5297</v>
      </c>
      <c r="DN11" s="209">
        <v>0.23791771469637082</v>
      </c>
      <c r="DO11" s="125">
        <v>4987</v>
      </c>
      <c r="DP11" s="209">
        <v>0.2349366373015499</v>
      </c>
      <c r="DQ11" s="125">
        <v>4845</v>
      </c>
      <c r="DR11" s="158">
        <v>0.20260098686961611</v>
      </c>
      <c r="DS11" s="124">
        <v>20190</v>
      </c>
      <c r="DT11" s="67">
        <v>0.23008547008547009</v>
      </c>
      <c r="DU11" s="210">
        <v>5037</v>
      </c>
      <c r="DV11" s="209">
        <v>0.28185328185328185</v>
      </c>
      <c r="DW11" s="124">
        <v>4642</v>
      </c>
      <c r="DX11" s="209">
        <v>0.21952142249125131</v>
      </c>
      <c r="DY11" s="125">
        <v>4080</v>
      </c>
      <c r="DZ11" s="209">
        <v>0.20833333333333334</v>
      </c>
      <c r="EA11" s="125">
        <v>4633</v>
      </c>
      <c r="EB11" s="158">
        <v>0.19975854783770966</v>
      </c>
      <c r="EC11" s="124">
        <v>18392</v>
      </c>
      <c r="ED11" s="67">
        <v>0.22485756901484216</v>
      </c>
      <c r="EE11" s="210">
        <v>5037</v>
      </c>
      <c r="EF11" s="61">
        <v>0.28185328185328185</v>
      </c>
      <c r="EG11" s="124">
        <v>4642</v>
      </c>
      <c r="EH11" s="209">
        <v>0.21952142249125131</v>
      </c>
      <c r="EI11" s="125">
        <v>4080</v>
      </c>
      <c r="EJ11" s="209">
        <v>0.20833333333333334</v>
      </c>
      <c r="EK11" s="125">
        <v>4633</v>
      </c>
      <c r="EL11" s="158">
        <v>0.19975854783770966</v>
      </c>
      <c r="EM11" s="124">
        <v>18392</v>
      </c>
      <c r="EN11" s="67">
        <v>0.22485756901484216</v>
      </c>
      <c r="EO11" s="145">
        <v>4494</v>
      </c>
      <c r="EP11" s="60">
        <f>EO11/EO$7</f>
        <v>0.24356403446967645</v>
      </c>
      <c r="EQ11" s="147">
        <v>3539</v>
      </c>
      <c r="ER11" s="60">
        <f t="shared" si="6"/>
        <v>0.20070322690410028</v>
      </c>
      <c r="ES11" s="147">
        <v>3190</v>
      </c>
      <c r="ET11" s="60">
        <f>ES11/ES$7</f>
        <v>0.16566265060240964</v>
      </c>
      <c r="EU11" s="147">
        <v>3949</v>
      </c>
      <c r="EV11" s="158">
        <f>EU11/EU$7</f>
        <v>0.19894206549118387</v>
      </c>
      <c r="EW11" s="152">
        <v>15172</v>
      </c>
      <c r="EX11" s="159">
        <f>+EW11/EW$7</f>
        <v>0.20178215188189919</v>
      </c>
      <c r="EY11" s="145">
        <v>2906</v>
      </c>
      <c r="EZ11" s="61">
        <f t="shared" ref="EZ11" si="10">EY11/EY$7</f>
        <v>0.17129384025935751</v>
      </c>
      <c r="FA11" s="157">
        <v>2825</v>
      </c>
      <c r="FB11" s="60">
        <f t="shared" ref="FB11" si="11">FA11/FA$7</f>
        <v>0.14769697286558267</v>
      </c>
      <c r="FC11" s="157">
        <v>2113</v>
      </c>
      <c r="FD11" s="60">
        <f>FC11/FC$7</f>
        <v>0.13780734363790517</v>
      </c>
      <c r="FE11" s="157">
        <v>2024</v>
      </c>
      <c r="FF11" s="158">
        <f>FE11/FE$7</f>
        <v>7.9556621201996774E-2</v>
      </c>
      <c r="FG11" s="124">
        <v>9868</v>
      </c>
      <c r="FH11" s="159">
        <f>+FG11/FG$7</f>
        <v>0.12837925740899747</v>
      </c>
      <c r="FI11" s="145">
        <v>1834</v>
      </c>
      <c r="FJ11" s="61">
        <f>FI11/FI$7</f>
        <v>0.10392677954525208</v>
      </c>
      <c r="FK11" s="157">
        <v>1774</v>
      </c>
      <c r="FL11" s="61">
        <f>FK11/FK$7</f>
        <v>8.5787678419312535E-2</v>
      </c>
      <c r="FM11" s="157">
        <v>1638</v>
      </c>
      <c r="FN11" s="61">
        <f>FM11/FM$7</f>
        <v>7.4685391209192042E-2</v>
      </c>
      <c r="FO11" s="157">
        <v>2183</v>
      </c>
      <c r="FP11" s="61">
        <f>FO11/FO$7</f>
        <v>8.7027587306649654E-2</v>
      </c>
      <c r="FQ11" s="124">
        <v>7429</v>
      </c>
      <c r="FR11" s="67">
        <f>FQ11/FQ$7</f>
        <v>8.7049752759485372E-2</v>
      </c>
      <c r="FS11" s="145">
        <v>957</v>
      </c>
      <c r="FT11" s="61">
        <f>FS11/FS$7</f>
        <v>3.9858392336526445E-2</v>
      </c>
      <c r="FU11" s="157">
        <v>958</v>
      </c>
      <c r="FV11" s="61">
        <f>FU11/FU$7</f>
        <v>4.9906230464680144E-2</v>
      </c>
      <c r="FW11" s="157">
        <v>937</v>
      </c>
      <c r="FX11" s="61">
        <f>FW11/FW$7</f>
        <v>3.4726854940330593E-2</v>
      </c>
      <c r="FY11" s="157"/>
      <c r="FZ11" s="61"/>
      <c r="GA11" s="124"/>
      <c r="GB11" s="67"/>
    </row>
    <row r="12" spans="1:184" ht="16" x14ac:dyDescent="0.2">
      <c r="A12" s="68"/>
      <c r="B12" s="68"/>
      <c r="C12" s="68"/>
      <c r="D12" s="68"/>
      <c r="E12" s="68"/>
      <c r="F12" s="68"/>
      <c r="G12" s="68"/>
      <c r="H12" s="68"/>
      <c r="I12" s="68"/>
      <c r="J12" s="68"/>
      <c r="K12" s="68"/>
      <c r="L12" s="68"/>
      <c r="M12" s="68"/>
      <c r="N12" s="68"/>
      <c r="O12" s="68"/>
      <c r="P12" s="68"/>
      <c r="Q12" s="68"/>
      <c r="R12" s="68"/>
      <c r="S12" s="68"/>
      <c r="T12" s="68"/>
      <c r="U12" s="68"/>
      <c r="V12" s="68"/>
      <c r="W12" s="85"/>
      <c r="X12" s="36"/>
      <c r="Y12" s="85"/>
      <c r="Z12" s="36"/>
      <c r="AA12" s="36"/>
      <c r="AB12" s="36"/>
      <c r="AC12" s="36"/>
      <c r="AD12" s="36"/>
      <c r="AE12" s="85"/>
      <c r="AF12" s="36"/>
      <c r="AG12" s="85"/>
      <c r="AH12" s="36"/>
      <c r="AI12" s="85"/>
      <c r="AJ12" s="85"/>
      <c r="AK12" s="85"/>
      <c r="AL12" s="85"/>
      <c r="AM12" s="85"/>
      <c r="AN12" s="85"/>
      <c r="AO12" s="85"/>
      <c r="AP12" s="85"/>
      <c r="AQ12" s="85"/>
      <c r="AR12" s="36"/>
      <c r="AS12" s="70"/>
      <c r="AT12" s="36"/>
      <c r="AU12" s="36"/>
      <c r="AV12" s="36"/>
      <c r="AW12" s="36"/>
      <c r="AX12" s="36"/>
      <c r="AY12" s="70"/>
      <c r="AZ12" s="36"/>
      <c r="BA12" s="85"/>
      <c r="BB12" s="36"/>
      <c r="BC12" s="85"/>
      <c r="BD12" s="36"/>
      <c r="BE12" s="36"/>
      <c r="BF12" s="36"/>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row>
    <row r="13" spans="1:184" ht="16" x14ac:dyDescent="0.2">
      <c r="A13" s="142" t="s">
        <v>120</v>
      </c>
      <c r="B13" s="68"/>
      <c r="C13" s="68"/>
      <c r="D13" s="68"/>
      <c r="E13" s="68"/>
      <c r="F13" s="68"/>
      <c r="G13" s="68"/>
      <c r="H13" s="68"/>
      <c r="I13" s="68"/>
      <c r="J13" s="68"/>
      <c r="K13" s="68"/>
      <c r="L13" s="68"/>
      <c r="M13" s="68"/>
      <c r="N13" s="68"/>
      <c r="O13" s="68"/>
      <c r="P13" s="68"/>
      <c r="Q13" s="68"/>
      <c r="R13" s="68"/>
      <c r="S13" s="68"/>
      <c r="T13" s="68"/>
      <c r="U13" s="68"/>
      <c r="V13" s="68"/>
      <c r="W13" s="85"/>
      <c r="X13" s="36"/>
      <c r="Y13" s="85"/>
      <c r="Z13" s="36"/>
      <c r="AA13" s="36"/>
      <c r="AB13" s="36"/>
      <c r="AC13" s="36"/>
      <c r="AD13" s="36"/>
      <c r="AE13" s="85"/>
      <c r="AF13" s="36"/>
      <c r="AG13" s="85"/>
      <c r="AH13" s="36"/>
      <c r="AI13" s="85"/>
      <c r="AJ13" s="85"/>
      <c r="AK13" s="85"/>
      <c r="AL13" s="85"/>
      <c r="AM13" s="85"/>
      <c r="AN13" s="85"/>
      <c r="AO13" s="85"/>
      <c r="AP13" s="85"/>
      <c r="AQ13" s="85"/>
      <c r="AR13" s="36"/>
      <c r="AS13" s="70"/>
      <c r="AT13" s="36"/>
      <c r="AU13" s="36"/>
      <c r="AV13" s="36"/>
      <c r="AW13" s="36"/>
      <c r="AX13" s="36"/>
      <c r="AY13" s="70"/>
      <c r="AZ13" s="36"/>
      <c r="BA13" s="85"/>
      <c r="BB13" s="36"/>
      <c r="BC13" s="85"/>
      <c r="BD13" s="36"/>
      <c r="BE13" s="36"/>
      <c r="BF13" s="36"/>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row>
    <row r="14" spans="1:184" ht="16" x14ac:dyDescent="0.2">
      <c r="A14" s="140" t="s">
        <v>126</v>
      </c>
      <c r="B14" s="68"/>
      <c r="C14" s="68"/>
      <c r="D14" s="68"/>
      <c r="E14" s="68"/>
      <c r="F14" s="68"/>
      <c r="G14" s="68"/>
      <c r="H14" s="68"/>
      <c r="I14" s="68"/>
      <c r="J14" s="68"/>
      <c r="K14" s="68"/>
      <c r="L14" s="68"/>
      <c r="M14" s="68"/>
      <c r="N14" s="68"/>
      <c r="O14" s="68"/>
      <c r="P14" s="68"/>
      <c r="Q14" s="68"/>
      <c r="R14" s="68"/>
      <c r="S14" s="68"/>
      <c r="T14" s="68"/>
      <c r="U14" s="68"/>
      <c r="V14" s="68"/>
      <c r="W14" s="85"/>
      <c r="X14" s="36"/>
      <c r="Y14" s="85"/>
      <c r="Z14" s="36"/>
      <c r="AA14" s="36"/>
      <c r="AB14" s="36"/>
      <c r="AC14" s="36"/>
      <c r="AD14" s="36"/>
      <c r="AE14" s="85"/>
      <c r="AF14" s="36"/>
      <c r="AG14" s="85"/>
      <c r="AH14" s="36"/>
      <c r="AI14" s="85"/>
      <c r="AJ14" s="85"/>
      <c r="AK14" s="85"/>
      <c r="AL14" s="85"/>
      <c r="AM14" s="85"/>
      <c r="AN14" s="85"/>
      <c r="AO14" s="85"/>
      <c r="AP14" s="85"/>
      <c r="AQ14" s="85"/>
      <c r="AR14" s="36"/>
      <c r="AS14" s="70"/>
      <c r="AT14" s="36"/>
      <c r="AU14" s="36"/>
      <c r="AV14" s="36"/>
      <c r="AW14" s="36"/>
      <c r="AX14" s="36"/>
      <c r="AY14" s="70"/>
      <c r="AZ14" s="36"/>
      <c r="BA14" s="85"/>
      <c r="BB14" s="36"/>
      <c r="BC14" s="85"/>
      <c r="BD14" s="36"/>
      <c r="BE14" s="36"/>
      <c r="BF14" s="36"/>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row>
    <row r="15" spans="1:184" ht="16" x14ac:dyDescent="0.2">
      <c r="A15" s="142" t="s">
        <v>130</v>
      </c>
      <c r="B15" s="68"/>
      <c r="C15" s="68"/>
      <c r="D15" s="68"/>
      <c r="E15" s="68"/>
      <c r="F15" s="68"/>
      <c r="G15" s="68"/>
      <c r="H15" s="68"/>
      <c r="I15" s="68"/>
      <c r="J15" s="68"/>
      <c r="K15" s="68"/>
      <c r="L15" s="68"/>
      <c r="M15" s="68"/>
      <c r="N15" s="68"/>
      <c r="O15" s="68"/>
      <c r="P15" s="68"/>
      <c r="Q15" s="68"/>
      <c r="R15" s="68"/>
      <c r="S15" s="68"/>
      <c r="T15" s="68"/>
      <c r="U15" s="68"/>
      <c r="V15" s="68"/>
      <c r="W15" s="85"/>
      <c r="X15" s="36"/>
      <c r="Y15" s="85"/>
      <c r="Z15" s="36"/>
      <c r="AA15" s="36"/>
      <c r="AB15" s="36"/>
      <c r="AC15" s="36"/>
      <c r="AD15" s="36"/>
      <c r="AE15" s="85"/>
      <c r="AF15" s="36"/>
      <c r="AG15" s="85"/>
      <c r="AH15" s="36"/>
      <c r="AI15" s="85"/>
      <c r="AJ15" s="85"/>
      <c r="AK15" s="85"/>
      <c r="AL15" s="85"/>
      <c r="AM15" s="85"/>
      <c r="AN15" s="85"/>
      <c r="AO15" s="85"/>
      <c r="AP15" s="85"/>
      <c r="AQ15" s="85"/>
      <c r="AR15" s="36"/>
      <c r="AS15" s="70"/>
      <c r="AT15" s="36"/>
      <c r="AU15" s="36"/>
      <c r="AV15" s="36"/>
      <c r="AW15" s="36"/>
      <c r="AX15" s="36"/>
      <c r="AY15" s="70"/>
      <c r="AZ15" s="36"/>
      <c r="BA15" s="85"/>
      <c r="BB15" s="36"/>
      <c r="BC15" s="85"/>
      <c r="BD15" s="36"/>
      <c r="BE15" s="36"/>
      <c r="BF15" s="36"/>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row>
    <row r="16" spans="1:184" ht="16" x14ac:dyDescent="0.2">
      <c r="A16" s="142" t="s">
        <v>145</v>
      </c>
      <c r="B16" s="68"/>
      <c r="C16" s="68"/>
      <c r="D16" s="68"/>
      <c r="E16" s="68"/>
      <c r="F16" s="68"/>
      <c r="G16" s="68"/>
      <c r="H16" s="68"/>
      <c r="I16" s="68"/>
      <c r="J16" s="68"/>
      <c r="K16" s="68"/>
      <c r="L16" s="68"/>
      <c r="M16" s="68"/>
      <c r="N16" s="68"/>
      <c r="O16" s="68"/>
      <c r="P16" s="68"/>
      <c r="Q16" s="68"/>
      <c r="R16" s="68"/>
      <c r="S16" s="68"/>
      <c r="T16" s="68"/>
      <c r="U16" s="68"/>
      <c r="V16" s="68"/>
      <c r="W16" s="85"/>
      <c r="X16" s="36"/>
      <c r="Y16" s="85"/>
      <c r="Z16" s="36"/>
      <c r="AA16" s="36"/>
      <c r="AB16" s="36"/>
      <c r="AC16" s="36"/>
      <c r="AD16" s="36"/>
      <c r="AE16" s="85"/>
      <c r="AF16" s="36"/>
      <c r="AG16" s="85"/>
      <c r="AH16" s="36"/>
      <c r="AI16" s="85"/>
      <c r="AJ16" s="85"/>
      <c r="AK16" s="85"/>
      <c r="AL16" s="85"/>
      <c r="AM16" s="85"/>
      <c r="AN16" s="85"/>
      <c r="AO16" s="85"/>
      <c r="AP16" s="85"/>
      <c r="AQ16" s="85"/>
      <c r="AR16" s="36"/>
      <c r="AS16" s="70"/>
      <c r="AT16" s="36"/>
      <c r="AU16" s="36"/>
      <c r="AV16" s="36"/>
      <c r="AW16" s="36"/>
      <c r="AX16" s="36"/>
      <c r="AY16" s="70"/>
      <c r="AZ16" s="36"/>
      <c r="BA16" s="85"/>
      <c r="BB16" s="36"/>
      <c r="BC16" s="85"/>
      <c r="BD16" s="36"/>
      <c r="BE16" s="36"/>
      <c r="BF16" s="36"/>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row>
    <row r="17" spans="1:184" ht="16" x14ac:dyDescent="0.2">
      <c r="A17" s="140"/>
      <c r="B17" s="68"/>
      <c r="C17" s="68"/>
      <c r="D17" s="68"/>
      <c r="E17" s="68"/>
      <c r="F17" s="68"/>
      <c r="G17" s="68"/>
      <c r="H17" s="68"/>
      <c r="I17" s="68"/>
      <c r="J17" s="68"/>
      <c r="K17" s="68"/>
      <c r="L17" s="68"/>
      <c r="M17" s="68"/>
      <c r="N17" s="68"/>
      <c r="O17" s="68"/>
      <c r="P17" s="68"/>
      <c r="Q17" s="68"/>
      <c r="R17" s="68"/>
      <c r="S17" s="68"/>
      <c r="T17" s="68"/>
      <c r="U17" s="68"/>
      <c r="V17" s="68"/>
      <c r="W17" s="85"/>
      <c r="X17" s="36"/>
      <c r="Y17" s="85"/>
      <c r="Z17" s="36"/>
      <c r="AA17" s="36"/>
      <c r="AB17" s="36"/>
      <c r="AC17" s="36"/>
      <c r="AD17" s="36"/>
      <c r="AE17" s="85"/>
      <c r="AF17" s="36"/>
      <c r="AG17" s="85"/>
      <c r="AH17" s="36"/>
      <c r="AI17" s="85"/>
      <c r="AJ17" s="85"/>
      <c r="AK17" s="85"/>
      <c r="AL17" s="85"/>
      <c r="AM17" s="85"/>
      <c r="AN17" s="85"/>
      <c r="AO17" s="85"/>
      <c r="AP17" s="85"/>
      <c r="AQ17" s="85"/>
      <c r="AR17" s="36"/>
      <c r="AS17" s="70"/>
      <c r="AT17" s="36"/>
      <c r="AU17" s="36"/>
      <c r="AV17" s="36"/>
      <c r="AW17" s="36"/>
      <c r="AX17" s="36"/>
      <c r="AY17" s="70"/>
      <c r="AZ17" s="36"/>
      <c r="BA17" s="85"/>
      <c r="BB17" s="36"/>
      <c r="BC17" s="85"/>
      <c r="BD17" s="36"/>
      <c r="BE17" s="36"/>
      <c r="BF17" s="36"/>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row>
    <row r="18" spans="1:184" s="132" customFormat="1" ht="16" x14ac:dyDescent="0.2">
      <c r="A18" s="143" t="s">
        <v>132</v>
      </c>
      <c r="B18" s="127"/>
      <c r="C18" s="127"/>
      <c r="D18" s="127"/>
      <c r="E18" s="127"/>
      <c r="F18" s="127"/>
      <c r="G18" s="127"/>
      <c r="H18" s="127"/>
      <c r="I18" s="127"/>
      <c r="J18" s="127"/>
      <c r="K18" s="127"/>
      <c r="L18" s="127"/>
      <c r="M18" s="127"/>
      <c r="N18" s="127"/>
      <c r="O18" s="127"/>
      <c r="P18" s="127"/>
      <c r="Q18" s="127"/>
      <c r="R18" s="127"/>
      <c r="S18" s="127"/>
      <c r="T18" s="127"/>
      <c r="U18" s="127"/>
      <c r="V18" s="127"/>
      <c r="W18" s="128"/>
      <c r="X18" s="129"/>
      <c r="Y18" s="128"/>
      <c r="Z18" s="129"/>
      <c r="AA18" s="129"/>
      <c r="AB18" s="129"/>
      <c r="AC18" s="129"/>
      <c r="AD18" s="129"/>
      <c r="AE18" s="128"/>
      <c r="AF18" s="129"/>
      <c r="AG18" s="128"/>
      <c r="AH18" s="129"/>
      <c r="AI18" s="128"/>
      <c r="AJ18" s="128"/>
      <c r="AK18" s="128"/>
      <c r="AL18" s="128"/>
      <c r="AM18" s="128"/>
      <c r="AN18" s="128"/>
      <c r="AO18" s="128"/>
      <c r="AP18" s="128"/>
      <c r="AQ18" s="128"/>
      <c r="AR18" s="129"/>
      <c r="AS18" s="130"/>
      <c r="AT18" s="129"/>
      <c r="AU18" s="129"/>
      <c r="AV18" s="129"/>
      <c r="AW18" s="129"/>
      <c r="AX18" s="129"/>
      <c r="AY18" s="130"/>
      <c r="AZ18" s="129"/>
      <c r="BA18" s="128"/>
      <c r="BB18" s="129"/>
      <c r="BC18" s="128"/>
      <c r="BD18" s="129"/>
      <c r="BE18" s="129"/>
      <c r="BF18" s="129"/>
      <c r="BG18" s="131"/>
      <c r="BH18" s="131"/>
      <c r="BI18" s="131"/>
      <c r="BJ18" s="131"/>
      <c r="BK18" s="131"/>
      <c r="BL18" s="131"/>
      <c r="BM18" s="131"/>
      <c r="BN18" s="131"/>
      <c r="BO18" s="131"/>
      <c r="BP18" s="131"/>
      <c r="BQ18" s="131"/>
      <c r="BR18" s="131"/>
      <c r="BS18" s="131"/>
      <c r="BT18" s="131"/>
      <c r="BU18" s="131"/>
      <c r="BV18" s="131"/>
      <c r="BW18" s="131"/>
      <c r="BX18" s="131"/>
      <c r="BY18" s="131"/>
      <c r="BZ18" s="131"/>
      <c r="CA18" s="131"/>
      <c r="CB18" s="131"/>
      <c r="CC18" s="131"/>
      <c r="CD18" s="131"/>
      <c r="CE18" s="131"/>
      <c r="CF18" s="131"/>
      <c r="CG18" s="131"/>
      <c r="CH18" s="131"/>
      <c r="CI18" s="131"/>
      <c r="CJ18" s="131"/>
      <c r="CK18" s="131"/>
      <c r="CL18" s="131"/>
      <c r="CM18" s="131"/>
      <c r="CN18" s="131"/>
      <c r="CO18" s="131"/>
      <c r="CP18" s="131"/>
      <c r="CQ18" s="131"/>
      <c r="CR18" s="131"/>
      <c r="CS18" s="131"/>
      <c r="CT18" s="131"/>
      <c r="CU18" s="131"/>
      <c r="CV18" s="131"/>
      <c r="CW18" s="131"/>
      <c r="CX18" s="131"/>
      <c r="CY18" s="131"/>
      <c r="CZ18" s="131"/>
      <c r="DA18" s="131"/>
      <c r="DB18" s="131"/>
      <c r="DC18" s="131"/>
      <c r="DD18" s="131"/>
      <c r="DE18" s="131"/>
      <c r="DF18" s="131"/>
      <c r="DG18" s="131"/>
      <c r="DH18" s="131"/>
      <c r="DI18" s="131"/>
      <c r="DJ18" s="131"/>
      <c r="DK18" s="131"/>
      <c r="DL18" s="7"/>
      <c r="DM18" s="7"/>
      <c r="DN18" s="7"/>
      <c r="DO18" s="7"/>
      <c r="DP18" s="7"/>
      <c r="DQ18" s="7"/>
      <c r="DR18" s="7"/>
      <c r="DS18" s="7"/>
      <c r="DT18" s="7"/>
      <c r="DU18" s="7"/>
      <c r="DV18" s="7"/>
      <c r="DW18" s="131"/>
      <c r="DX18" s="131"/>
      <c r="DY18" s="131"/>
      <c r="DZ18" s="131"/>
      <c r="EA18" s="131"/>
      <c r="EB18" s="131"/>
      <c r="EC18" s="131"/>
      <c r="ED18" s="131"/>
      <c r="EE18" s="7"/>
      <c r="EF18" s="7"/>
      <c r="EG18" s="131"/>
      <c r="EH18" s="131"/>
      <c r="EI18" s="131"/>
      <c r="EJ18" s="131"/>
      <c r="EK18" s="131"/>
      <c r="EL18" s="131"/>
      <c r="EM18" s="131"/>
      <c r="EN18" s="131"/>
      <c r="EO18" s="7"/>
      <c r="EP18" s="7"/>
      <c r="EQ18" s="131"/>
      <c r="ER18" s="131"/>
      <c r="ES18" s="131"/>
      <c r="ET18" s="131"/>
      <c r="EU18" s="131"/>
      <c r="EV18" s="131"/>
      <c r="EW18" s="131"/>
      <c r="EX18" s="131"/>
      <c r="EY18" s="7"/>
      <c r="EZ18" s="7"/>
      <c r="FA18" s="131"/>
      <c r="FB18" s="131"/>
      <c r="FC18" s="131"/>
      <c r="FD18" s="131"/>
      <c r="FE18" s="131"/>
      <c r="FF18" s="131"/>
      <c r="FG18" s="131"/>
      <c r="FH18" s="131"/>
      <c r="FI18" s="7"/>
      <c r="FJ18" s="7"/>
      <c r="FK18" s="131"/>
      <c r="FL18" s="131"/>
      <c r="FM18" s="131"/>
      <c r="FN18" s="131"/>
      <c r="FO18" s="131"/>
      <c r="FP18" s="131"/>
      <c r="FQ18" s="131"/>
      <c r="FR18" s="131"/>
    </row>
    <row r="19" spans="1:184" s="132" customFormat="1" ht="16" x14ac:dyDescent="0.2">
      <c r="A19" s="141" t="s">
        <v>127</v>
      </c>
      <c r="B19" s="127"/>
      <c r="C19" s="127"/>
      <c r="D19" s="127"/>
      <c r="E19" s="127"/>
      <c r="F19" s="127"/>
      <c r="G19" s="127"/>
      <c r="H19" s="127"/>
      <c r="I19" s="127"/>
      <c r="J19" s="127"/>
      <c r="K19" s="127"/>
      <c r="L19" s="127"/>
      <c r="M19" s="127"/>
      <c r="N19" s="127"/>
      <c r="O19" s="127"/>
      <c r="P19" s="127"/>
      <c r="Q19" s="127"/>
      <c r="R19" s="127"/>
      <c r="S19" s="127"/>
      <c r="T19" s="127"/>
      <c r="U19" s="127"/>
      <c r="V19" s="127"/>
      <c r="W19" s="128"/>
      <c r="X19" s="129"/>
      <c r="Y19" s="128"/>
      <c r="Z19" s="129"/>
      <c r="AA19" s="129"/>
      <c r="AB19" s="129"/>
      <c r="AC19" s="129"/>
      <c r="AD19" s="129"/>
      <c r="AE19" s="128"/>
      <c r="AF19" s="129"/>
      <c r="AG19" s="128"/>
      <c r="AH19" s="129"/>
      <c r="AI19" s="128"/>
      <c r="AJ19" s="128"/>
      <c r="AK19" s="128"/>
      <c r="AL19" s="128"/>
      <c r="AM19" s="128"/>
      <c r="AN19" s="128"/>
      <c r="AO19" s="128"/>
      <c r="AP19" s="128"/>
      <c r="AQ19" s="128"/>
      <c r="AR19" s="129"/>
      <c r="AS19" s="130"/>
      <c r="AT19" s="129"/>
      <c r="AU19" s="129"/>
      <c r="AV19" s="129"/>
      <c r="AW19" s="129"/>
      <c r="AX19" s="129"/>
      <c r="AY19" s="130"/>
      <c r="AZ19" s="129"/>
      <c r="BA19" s="128"/>
      <c r="BB19" s="129"/>
      <c r="BC19" s="128"/>
      <c r="BD19" s="129"/>
      <c r="BE19" s="129"/>
      <c r="BF19" s="129"/>
      <c r="BG19" s="131"/>
      <c r="BH19" s="131"/>
      <c r="BI19" s="131"/>
      <c r="BJ19" s="131"/>
      <c r="BK19" s="131"/>
      <c r="BL19" s="131"/>
      <c r="BM19" s="131"/>
      <c r="BN19" s="131"/>
      <c r="BO19" s="131"/>
      <c r="BP19" s="131"/>
      <c r="BQ19" s="131"/>
      <c r="BR19" s="131"/>
      <c r="BS19" s="131"/>
      <c r="BT19" s="131"/>
      <c r="BU19" s="131"/>
      <c r="BV19" s="131"/>
      <c r="BW19" s="131"/>
      <c r="BX19" s="131"/>
      <c r="BY19" s="131"/>
      <c r="BZ19" s="131"/>
      <c r="CA19" s="131"/>
      <c r="CB19" s="131"/>
      <c r="CC19" s="131"/>
      <c r="CD19" s="131"/>
      <c r="CE19" s="131"/>
      <c r="CF19" s="131"/>
      <c r="CG19" s="131"/>
      <c r="CH19" s="131"/>
      <c r="CI19" s="131"/>
      <c r="CJ19" s="131"/>
      <c r="CK19" s="131"/>
      <c r="CL19" s="131"/>
      <c r="CM19" s="131"/>
      <c r="CN19" s="131"/>
      <c r="CO19" s="131"/>
      <c r="CP19" s="131"/>
      <c r="CQ19" s="131"/>
      <c r="CR19" s="131"/>
      <c r="CS19" s="131"/>
      <c r="CT19" s="131"/>
      <c r="CU19" s="131"/>
      <c r="CV19" s="131"/>
      <c r="CW19" s="131"/>
      <c r="CX19" s="131"/>
      <c r="CY19" s="131"/>
      <c r="CZ19" s="131"/>
      <c r="DA19" s="131"/>
      <c r="DB19" s="131"/>
      <c r="DC19" s="131"/>
      <c r="DD19" s="131"/>
      <c r="DE19" s="131"/>
      <c r="DF19" s="131"/>
      <c r="DG19" s="131"/>
      <c r="DH19" s="131"/>
      <c r="DI19" s="131"/>
      <c r="DJ19" s="131"/>
      <c r="DK19" s="131"/>
      <c r="DL19" s="7"/>
      <c r="DM19" s="7"/>
      <c r="DN19" s="7"/>
      <c r="DO19" s="7"/>
      <c r="DP19" s="7"/>
      <c r="DQ19" s="7"/>
      <c r="DR19" s="7"/>
      <c r="DS19" s="7"/>
      <c r="DT19" s="7"/>
      <c r="DU19" s="7"/>
      <c r="DV19" s="7"/>
      <c r="DW19" s="131"/>
      <c r="DX19" s="131"/>
      <c r="DY19" s="131"/>
      <c r="DZ19" s="131"/>
      <c r="EA19" s="131"/>
      <c r="EB19" s="131"/>
      <c r="EC19" s="131"/>
      <c r="ED19" s="131"/>
      <c r="EE19" s="7"/>
      <c r="EF19" s="7"/>
      <c r="EG19" s="131"/>
      <c r="EH19" s="131"/>
      <c r="EI19" s="131"/>
      <c r="EJ19" s="131"/>
      <c r="EK19" s="131"/>
      <c r="EL19" s="131"/>
      <c r="EM19" s="131"/>
      <c r="EN19" s="131"/>
      <c r="EO19" s="7"/>
      <c r="EP19" s="7"/>
      <c r="EQ19" s="131"/>
      <c r="ER19" s="131"/>
      <c r="ES19" s="131"/>
      <c r="ET19" s="131"/>
      <c r="EU19" s="131"/>
      <c r="EV19" s="131"/>
      <c r="EW19" s="131"/>
      <c r="EX19" s="131"/>
      <c r="EY19" s="7"/>
      <c r="EZ19" s="7"/>
      <c r="FA19" s="131"/>
      <c r="FB19" s="131"/>
      <c r="FC19" s="131"/>
      <c r="FD19" s="131"/>
      <c r="FE19" s="131"/>
      <c r="FF19" s="131"/>
      <c r="FG19" s="131"/>
      <c r="FH19" s="131"/>
      <c r="FI19" s="7"/>
      <c r="FJ19" s="7"/>
      <c r="FK19" s="131"/>
      <c r="FL19" s="131"/>
      <c r="FM19" s="131"/>
      <c r="FN19" s="131"/>
      <c r="FO19" s="131"/>
      <c r="FP19" s="131"/>
      <c r="FQ19" s="131"/>
      <c r="FR19" s="131"/>
    </row>
    <row r="20" spans="1:184" s="132" customFormat="1" ht="16" x14ac:dyDescent="0.2">
      <c r="A20" s="143" t="s">
        <v>133</v>
      </c>
      <c r="B20" s="127"/>
      <c r="C20" s="127"/>
      <c r="D20" s="127"/>
      <c r="E20" s="127"/>
      <c r="F20" s="127"/>
      <c r="G20" s="127"/>
      <c r="H20" s="127"/>
      <c r="I20" s="127"/>
      <c r="J20" s="127"/>
      <c r="K20" s="127"/>
      <c r="L20" s="127"/>
      <c r="M20" s="127"/>
      <c r="N20" s="127"/>
      <c r="O20" s="127"/>
      <c r="P20" s="127"/>
      <c r="Q20" s="127"/>
      <c r="R20" s="127"/>
      <c r="S20" s="127"/>
      <c r="T20" s="127"/>
      <c r="U20" s="127"/>
      <c r="V20" s="127"/>
      <c r="W20" s="128"/>
      <c r="X20" s="129"/>
      <c r="Y20" s="128"/>
      <c r="Z20" s="129"/>
      <c r="AA20" s="129"/>
      <c r="AB20" s="129"/>
      <c r="AC20" s="129"/>
      <c r="AD20" s="129"/>
      <c r="AE20" s="128"/>
      <c r="AF20" s="129"/>
      <c r="AG20" s="128"/>
      <c r="AH20" s="129"/>
      <c r="AI20" s="128"/>
      <c r="AJ20" s="128"/>
      <c r="AK20" s="128"/>
      <c r="AL20" s="128"/>
      <c r="AM20" s="128"/>
      <c r="AN20" s="128"/>
      <c r="AO20" s="128"/>
      <c r="AP20" s="128"/>
      <c r="AQ20" s="128"/>
      <c r="AR20" s="129"/>
      <c r="AS20" s="130"/>
      <c r="AT20" s="129"/>
      <c r="AU20" s="129"/>
      <c r="AV20" s="129"/>
      <c r="AW20" s="129"/>
      <c r="AX20" s="129"/>
      <c r="AY20" s="130"/>
      <c r="AZ20" s="129"/>
      <c r="BA20" s="128"/>
      <c r="BB20" s="129"/>
      <c r="BC20" s="128"/>
      <c r="BD20" s="129"/>
      <c r="BE20" s="129"/>
      <c r="BF20" s="129"/>
      <c r="BG20" s="131"/>
      <c r="BH20" s="131"/>
      <c r="BI20" s="131"/>
      <c r="BJ20" s="131"/>
      <c r="BK20" s="131"/>
      <c r="BL20" s="131"/>
      <c r="BM20" s="131"/>
      <c r="BN20" s="131"/>
      <c r="BO20" s="131"/>
      <c r="BP20" s="131"/>
      <c r="BQ20" s="131"/>
      <c r="BR20" s="131"/>
      <c r="BS20" s="131"/>
      <c r="BT20" s="131"/>
      <c r="BU20" s="131"/>
      <c r="BV20" s="131"/>
      <c r="BW20" s="131"/>
      <c r="BX20" s="131"/>
      <c r="BY20" s="131"/>
      <c r="BZ20" s="131"/>
      <c r="CA20" s="131"/>
      <c r="CB20" s="131"/>
      <c r="CC20" s="131"/>
      <c r="CD20" s="131"/>
      <c r="CE20" s="131"/>
      <c r="CF20" s="131"/>
      <c r="CG20" s="131"/>
      <c r="CH20" s="131"/>
      <c r="CI20" s="131"/>
      <c r="CJ20" s="131"/>
      <c r="CK20" s="131"/>
      <c r="CL20" s="131"/>
      <c r="CM20" s="131"/>
      <c r="CN20" s="131"/>
      <c r="CO20" s="131"/>
      <c r="CP20" s="131"/>
      <c r="CQ20" s="131"/>
      <c r="CR20" s="131"/>
      <c r="CS20" s="131"/>
      <c r="CT20" s="131"/>
      <c r="CU20" s="131"/>
      <c r="CV20" s="131"/>
      <c r="CW20" s="131"/>
      <c r="CX20" s="131"/>
      <c r="CY20" s="131"/>
      <c r="CZ20" s="131"/>
      <c r="DA20" s="131"/>
      <c r="DB20" s="131"/>
      <c r="DC20" s="131"/>
      <c r="DD20" s="131"/>
      <c r="DE20" s="131"/>
      <c r="DF20" s="131"/>
      <c r="DG20" s="131"/>
      <c r="DH20" s="131"/>
      <c r="DI20" s="131"/>
      <c r="DJ20" s="131"/>
      <c r="DK20" s="131"/>
      <c r="DL20" s="7"/>
      <c r="DM20" s="7"/>
      <c r="DN20" s="7"/>
      <c r="DO20" s="7"/>
      <c r="DP20" s="7"/>
      <c r="DQ20" s="7"/>
      <c r="DR20" s="7"/>
      <c r="DS20" s="7"/>
      <c r="DT20" s="7"/>
      <c r="DU20" s="7"/>
      <c r="DV20" s="7"/>
      <c r="DW20" s="131"/>
      <c r="DX20" s="131"/>
      <c r="DY20" s="131"/>
      <c r="DZ20" s="131"/>
      <c r="EA20" s="131"/>
      <c r="EB20" s="131"/>
      <c r="EC20" s="131"/>
      <c r="ED20" s="131"/>
      <c r="EE20" s="7"/>
      <c r="EF20" s="7"/>
      <c r="EG20" s="131"/>
      <c r="EH20" s="131"/>
      <c r="EI20" s="131"/>
      <c r="EJ20" s="131"/>
      <c r="EK20" s="131"/>
      <c r="EL20" s="131"/>
      <c r="EM20" s="131"/>
      <c r="EN20" s="131"/>
      <c r="EO20" s="7"/>
      <c r="EP20" s="7"/>
      <c r="EQ20" s="131"/>
      <c r="ER20" s="131"/>
      <c r="ES20" s="131"/>
      <c r="ET20" s="131"/>
      <c r="EU20" s="131"/>
      <c r="EV20" s="131"/>
      <c r="EW20" s="131"/>
      <c r="EX20" s="131"/>
      <c r="EY20" s="7"/>
      <c r="EZ20" s="7"/>
      <c r="FA20" s="131"/>
      <c r="FB20" s="131"/>
      <c r="FC20" s="131"/>
      <c r="FD20" s="131"/>
      <c r="FE20" s="131"/>
      <c r="FF20" s="131"/>
      <c r="FG20" s="131"/>
      <c r="FH20" s="131"/>
      <c r="FI20" s="7"/>
      <c r="FJ20" s="7"/>
      <c r="FK20" s="131"/>
      <c r="FL20" s="131"/>
      <c r="FM20" s="131"/>
      <c r="FN20" s="131"/>
      <c r="FO20" s="131"/>
      <c r="FP20" s="131"/>
      <c r="FQ20" s="131"/>
      <c r="FR20" s="131"/>
    </row>
    <row r="21" spans="1:184" s="132" customFormat="1" ht="16" x14ac:dyDescent="0.2">
      <c r="A21" s="143" t="s">
        <v>148</v>
      </c>
      <c r="B21" s="127"/>
      <c r="C21" s="127"/>
      <c r="D21" s="127"/>
      <c r="E21" s="127"/>
      <c r="F21" s="127"/>
      <c r="G21" s="127"/>
      <c r="H21" s="127"/>
      <c r="I21" s="127"/>
      <c r="J21" s="127"/>
      <c r="K21" s="127"/>
      <c r="L21" s="127"/>
      <c r="M21" s="127"/>
      <c r="N21" s="127"/>
      <c r="O21" s="127"/>
      <c r="P21" s="127"/>
      <c r="Q21" s="127"/>
      <c r="R21" s="127"/>
      <c r="S21" s="127"/>
      <c r="T21" s="127"/>
      <c r="U21" s="127"/>
      <c r="V21" s="127"/>
      <c r="W21" s="128"/>
      <c r="X21" s="129"/>
      <c r="Y21" s="128"/>
      <c r="Z21" s="129"/>
      <c r="AA21" s="129"/>
      <c r="AB21" s="129"/>
      <c r="AC21" s="129"/>
      <c r="AD21" s="129"/>
      <c r="AE21" s="128"/>
      <c r="AF21" s="129"/>
      <c r="AG21" s="128"/>
      <c r="AH21" s="129"/>
      <c r="AI21" s="128"/>
      <c r="AJ21" s="128"/>
      <c r="AK21" s="128"/>
      <c r="AL21" s="128"/>
      <c r="AM21" s="128"/>
      <c r="AN21" s="128"/>
      <c r="AO21" s="128"/>
      <c r="AP21" s="128"/>
      <c r="AQ21" s="128"/>
      <c r="AR21" s="129"/>
      <c r="AS21" s="130"/>
      <c r="AT21" s="129"/>
      <c r="AU21" s="129"/>
      <c r="AV21" s="129"/>
      <c r="AW21" s="129"/>
      <c r="AX21" s="129"/>
      <c r="AY21" s="130"/>
      <c r="AZ21" s="129"/>
      <c r="BA21" s="128"/>
      <c r="BB21" s="129"/>
      <c r="BC21" s="128"/>
      <c r="BD21" s="129"/>
      <c r="BE21" s="129"/>
      <c r="BF21" s="129"/>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7"/>
      <c r="DM21" s="7"/>
      <c r="DN21" s="7"/>
      <c r="DO21" s="7"/>
      <c r="DP21" s="7"/>
      <c r="DQ21" s="7"/>
      <c r="DR21" s="7"/>
      <c r="DS21" s="7"/>
      <c r="DT21" s="7"/>
      <c r="DU21" s="7"/>
      <c r="DV21" s="7"/>
      <c r="DW21" s="131"/>
      <c r="DX21" s="131"/>
      <c r="DY21" s="131"/>
      <c r="DZ21" s="131"/>
      <c r="EA21" s="131"/>
      <c r="EB21" s="131"/>
      <c r="EC21" s="131"/>
      <c r="ED21" s="131"/>
      <c r="EE21" s="7"/>
      <c r="EF21" s="7"/>
      <c r="EG21" s="131"/>
      <c r="EH21" s="131"/>
      <c r="EI21" s="131"/>
      <c r="EJ21" s="131"/>
      <c r="EK21" s="131"/>
      <c r="EL21" s="131"/>
      <c r="EM21" s="131"/>
      <c r="EN21" s="131"/>
      <c r="EO21" s="7"/>
      <c r="EP21" s="7"/>
      <c r="EQ21" s="131"/>
      <c r="ER21" s="131"/>
      <c r="ES21" s="131"/>
      <c r="ET21" s="131"/>
      <c r="EU21" s="131"/>
      <c r="EV21" s="131"/>
      <c r="EW21" s="131"/>
      <c r="EX21" s="131"/>
      <c r="EY21" s="7"/>
      <c r="EZ21" s="7"/>
      <c r="FA21" s="131"/>
      <c r="FB21" s="131"/>
      <c r="FC21" s="131"/>
      <c r="FD21" s="131"/>
      <c r="FE21" s="131"/>
      <c r="FF21" s="131"/>
      <c r="FG21" s="131"/>
      <c r="FH21" s="131"/>
      <c r="FI21" s="7"/>
      <c r="FJ21" s="7"/>
      <c r="FK21" s="131"/>
      <c r="FL21" s="131"/>
      <c r="FM21" s="131"/>
      <c r="FN21" s="131"/>
      <c r="FO21" s="131"/>
      <c r="FP21" s="131"/>
      <c r="FQ21" s="131"/>
      <c r="FR21" s="131"/>
    </row>
    <row r="22" spans="1:184" ht="16" x14ac:dyDescent="0.2">
      <c r="A22" s="68"/>
      <c r="B22" s="68"/>
      <c r="C22" s="68"/>
      <c r="D22" s="68"/>
      <c r="E22" s="68"/>
      <c r="F22" s="68"/>
      <c r="G22" s="68"/>
      <c r="H22" s="68"/>
      <c r="I22" s="68"/>
      <c r="J22" s="68"/>
      <c r="K22" s="68"/>
      <c r="L22" s="68"/>
      <c r="M22" s="68"/>
      <c r="N22" s="68"/>
      <c r="O22" s="68"/>
      <c r="P22" s="68"/>
      <c r="Q22" s="68"/>
      <c r="R22" s="68"/>
      <c r="S22" s="68"/>
      <c r="T22" s="68"/>
      <c r="U22" s="68"/>
      <c r="V22" s="68"/>
      <c r="W22" s="3"/>
      <c r="X22" s="69"/>
      <c r="Y22" s="3"/>
      <c r="Z22" s="69"/>
      <c r="AA22" s="69"/>
      <c r="AB22" s="69"/>
      <c r="AC22" s="69"/>
      <c r="AD22" s="69"/>
      <c r="AE22" s="3"/>
      <c r="AF22" s="69"/>
      <c r="AG22" s="3"/>
      <c r="AH22" s="69"/>
      <c r="AI22" s="3"/>
      <c r="AJ22" s="3"/>
      <c r="AK22" s="3"/>
      <c r="AL22" s="3"/>
      <c r="AM22" s="3"/>
      <c r="AN22" s="3"/>
      <c r="AO22" s="3"/>
      <c r="AP22" s="3"/>
      <c r="AQ22" s="3"/>
      <c r="AR22" s="69"/>
      <c r="AS22" s="70"/>
      <c r="AT22" s="69"/>
      <c r="AU22" s="69"/>
      <c r="AV22" s="69"/>
      <c r="AW22" s="69"/>
      <c r="AX22" s="69"/>
      <c r="AY22" s="70"/>
      <c r="AZ22" s="69"/>
      <c r="BA22" s="3"/>
      <c r="BB22" s="69"/>
      <c r="BC22" s="3"/>
      <c r="BD22" s="69"/>
      <c r="BE22" s="69"/>
      <c r="BF22" s="69"/>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row>
    <row r="23" spans="1:184" ht="19.5" x14ac:dyDescent="0.2">
      <c r="A23" s="1" t="s">
        <v>107</v>
      </c>
      <c r="B23" s="6"/>
      <c r="C23" s="6"/>
      <c r="D23" s="6"/>
      <c r="E23" s="6"/>
      <c r="F23" s="6"/>
      <c r="G23" s="6"/>
      <c r="H23" s="6"/>
      <c r="I23" s="6"/>
      <c r="J23" s="6"/>
      <c r="K23" s="6"/>
      <c r="L23" s="6"/>
      <c r="M23" s="6"/>
      <c r="N23" s="6"/>
      <c r="O23" s="6"/>
      <c r="P23" s="6"/>
      <c r="Q23" s="6"/>
      <c r="R23" s="6"/>
      <c r="S23" s="6"/>
      <c r="T23" s="6"/>
      <c r="U23" s="6"/>
      <c r="V23" s="6"/>
      <c r="W23" s="3"/>
      <c r="X23" s="69"/>
      <c r="Y23" s="3"/>
      <c r="Z23" s="69"/>
      <c r="AA23" s="69"/>
      <c r="AB23" s="69"/>
      <c r="AC23" s="69"/>
      <c r="AD23" s="69"/>
      <c r="AE23" s="3"/>
      <c r="AF23" s="69"/>
      <c r="AG23" s="3"/>
      <c r="AH23" s="69"/>
      <c r="AI23" s="3"/>
      <c r="AJ23" s="3"/>
      <c r="AK23" s="3"/>
      <c r="AL23" s="3"/>
      <c r="AM23" s="3"/>
      <c r="AN23" s="3"/>
      <c r="AO23" s="3"/>
      <c r="AP23" s="3"/>
      <c r="AQ23" s="3"/>
      <c r="AR23" s="69"/>
      <c r="AS23" s="70"/>
      <c r="AT23" s="69"/>
      <c r="AU23" s="69"/>
      <c r="AV23" s="69"/>
      <c r="AW23" s="69"/>
      <c r="AX23" s="69"/>
      <c r="AY23" s="70"/>
      <c r="AZ23" s="69"/>
      <c r="BA23" s="3"/>
      <c r="BB23" s="69"/>
      <c r="BC23" s="3"/>
      <c r="BD23" s="69"/>
      <c r="BE23" s="69"/>
      <c r="BF23" s="69"/>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9"/>
      <c r="DK23" s="7"/>
      <c r="DL23" s="7"/>
      <c r="DM23" s="7"/>
      <c r="DN23" s="7"/>
      <c r="DO23" s="7"/>
      <c r="DP23" s="7"/>
      <c r="DQ23" s="7"/>
      <c r="DR23" s="7"/>
      <c r="DS23" s="7"/>
      <c r="DT23" s="9"/>
      <c r="DU23" s="7"/>
      <c r="DV23" s="7"/>
      <c r="DW23" s="7"/>
      <c r="DX23" s="7"/>
      <c r="DY23" s="7"/>
      <c r="DZ23" s="7"/>
      <c r="EA23" s="7"/>
      <c r="EB23" s="7"/>
      <c r="EC23" s="7"/>
      <c r="ED23" s="9"/>
      <c r="EE23" s="7"/>
      <c r="EF23" s="7"/>
      <c r="EG23" s="7"/>
      <c r="EH23" s="7"/>
      <c r="EI23" s="7"/>
      <c r="EJ23" s="7"/>
      <c r="EK23" s="7"/>
      <c r="EL23" s="7"/>
      <c r="EM23" s="7"/>
      <c r="EN23" s="9"/>
      <c r="EO23" s="7"/>
      <c r="EP23" s="7"/>
      <c r="EQ23" s="7"/>
      <c r="ER23" s="7"/>
      <c r="ES23" s="7"/>
      <c r="ET23" s="7"/>
      <c r="EU23" s="7"/>
      <c r="EV23" s="7"/>
      <c r="EW23" s="7"/>
      <c r="EX23" s="9"/>
      <c r="EY23" s="7"/>
      <c r="EZ23" s="7"/>
      <c r="FA23" s="7"/>
      <c r="FB23" s="7"/>
      <c r="FC23" s="7"/>
      <c r="FD23" s="7"/>
      <c r="FE23" s="7"/>
      <c r="FF23" s="7"/>
      <c r="FG23" s="7"/>
      <c r="FH23" s="9"/>
      <c r="FI23" s="7"/>
      <c r="FJ23" s="7"/>
      <c r="FK23" s="7"/>
      <c r="FL23" s="7"/>
      <c r="FM23" s="7"/>
      <c r="FN23" s="7"/>
      <c r="FO23" s="7"/>
      <c r="FP23" s="7"/>
      <c r="FQ23" s="7"/>
      <c r="FR23" s="9"/>
      <c r="GB23" s="9" t="s">
        <v>22</v>
      </c>
    </row>
    <row r="24" spans="1:184" ht="20" thickBot="1" x14ac:dyDescent="0.25">
      <c r="A24" s="2" t="s">
        <v>13</v>
      </c>
      <c r="B24" s="6"/>
      <c r="C24" s="6"/>
      <c r="D24" s="6"/>
      <c r="E24" s="6"/>
      <c r="F24" s="6"/>
      <c r="G24" s="6"/>
      <c r="H24" s="6"/>
      <c r="I24" s="6"/>
      <c r="J24" s="6"/>
      <c r="K24" s="6"/>
      <c r="L24" s="6"/>
      <c r="M24" s="6"/>
      <c r="N24" s="6"/>
      <c r="O24" s="6"/>
      <c r="P24" s="6"/>
      <c r="Q24" s="6"/>
      <c r="R24" s="6"/>
      <c r="S24" s="6"/>
      <c r="T24" s="6"/>
      <c r="U24" s="6"/>
      <c r="V24" s="6"/>
      <c r="W24" s="3"/>
      <c r="X24" s="69"/>
      <c r="Y24" s="3"/>
      <c r="Z24" s="69"/>
      <c r="AA24" s="69"/>
      <c r="AB24" s="69"/>
      <c r="AC24" s="69"/>
      <c r="AD24" s="69"/>
      <c r="AE24" s="3"/>
      <c r="AF24" s="69"/>
      <c r="AG24" s="3"/>
      <c r="AH24" s="69"/>
      <c r="AI24" s="3"/>
      <c r="AJ24" s="3"/>
      <c r="AK24" s="3"/>
      <c r="AL24" s="3"/>
      <c r="AM24" s="3"/>
      <c r="AN24" s="3"/>
      <c r="AO24" s="3"/>
      <c r="AP24" s="3"/>
      <c r="AQ24" s="3"/>
      <c r="AR24" s="69"/>
      <c r="AS24" s="70"/>
      <c r="AT24" s="69"/>
      <c r="AU24" s="69"/>
      <c r="AV24" s="69"/>
      <c r="AW24" s="69"/>
      <c r="AX24" s="69"/>
      <c r="AY24" s="70"/>
      <c r="AZ24" s="69"/>
      <c r="BA24" s="3"/>
      <c r="BB24" s="69"/>
      <c r="BC24" s="3"/>
      <c r="BD24" s="69"/>
      <c r="BE24" s="69"/>
      <c r="BF24" s="69"/>
      <c r="BG24" s="7"/>
      <c r="BH24" s="7"/>
      <c r="BI24" s="7"/>
      <c r="BJ24" s="7"/>
      <c r="BK24" s="7"/>
      <c r="BL24" s="7"/>
      <c r="BM24" s="7"/>
      <c r="BN24" s="7"/>
      <c r="BO24" s="7"/>
      <c r="BP24" s="7"/>
      <c r="BQ24" s="7"/>
      <c r="BR24" s="9"/>
      <c r="BS24" s="7"/>
      <c r="BT24" s="9"/>
      <c r="BU24" s="7"/>
      <c r="BV24" s="7"/>
      <c r="BW24" s="7"/>
      <c r="BX24" s="7"/>
      <c r="BY24" s="7"/>
      <c r="BZ24" s="7"/>
      <c r="CA24" s="7"/>
      <c r="CB24" s="9"/>
      <c r="CC24" s="7"/>
      <c r="CD24" s="9"/>
      <c r="CE24" s="7"/>
      <c r="CF24" s="7"/>
      <c r="CG24" s="7"/>
      <c r="CH24" s="7"/>
      <c r="CI24" s="7"/>
      <c r="CJ24" s="7"/>
      <c r="CK24" s="7"/>
      <c r="CL24" s="9"/>
      <c r="CM24" s="7"/>
      <c r="CN24" s="9"/>
      <c r="CO24" s="7"/>
      <c r="CP24" s="9"/>
      <c r="CQ24" s="7"/>
      <c r="CR24" s="7"/>
      <c r="CS24" s="7"/>
      <c r="CT24" s="7"/>
      <c r="CU24" s="7"/>
      <c r="CV24" s="7"/>
      <c r="CW24" s="7"/>
      <c r="CX24" s="9"/>
      <c r="CY24" s="7"/>
      <c r="CZ24" s="9"/>
      <c r="DA24" s="7"/>
      <c r="DB24" s="7"/>
      <c r="DC24" s="7"/>
      <c r="DD24" s="7"/>
      <c r="DE24" s="7"/>
      <c r="DF24" s="7"/>
      <c r="DG24" s="7"/>
      <c r="DH24" s="9"/>
      <c r="DI24" s="7"/>
      <c r="DJ24" s="11"/>
      <c r="DK24" s="7"/>
      <c r="DL24" s="7"/>
      <c r="DM24" s="7"/>
      <c r="DN24" s="7"/>
      <c r="DO24" s="7"/>
      <c r="DP24" s="7"/>
      <c r="DQ24" s="7"/>
      <c r="DR24" s="9"/>
      <c r="DS24" s="7"/>
      <c r="DT24" s="11"/>
      <c r="DU24" s="7"/>
      <c r="DV24" s="7"/>
      <c r="DW24" s="7"/>
      <c r="DX24" s="7"/>
      <c r="DY24" s="7"/>
      <c r="DZ24" s="7"/>
      <c r="EA24" s="7"/>
      <c r="EB24" s="9"/>
      <c r="EC24" s="7"/>
      <c r="ED24" s="11"/>
      <c r="EE24" s="7"/>
      <c r="EF24" s="7"/>
      <c r="EG24" s="7"/>
      <c r="EH24" s="7"/>
      <c r="EI24" s="7"/>
      <c r="EJ24" s="7"/>
      <c r="EK24" s="7"/>
      <c r="EL24" s="9"/>
      <c r="EM24" s="7"/>
      <c r="EN24" s="11"/>
      <c r="EO24" s="7"/>
      <c r="EP24" s="7"/>
      <c r="EQ24" s="7"/>
      <c r="ER24" s="7"/>
      <c r="ES24" s="7"/>
      <c r="ET24" s="7"/>
      <c r="EU24" s="7"/>
      <c r="EV24" s="9"/>
      <c r="EW24" s="7"/>
      <c r="EX24" s="11"/>
      <c r="EY24" s="7"/>
      <c r="EZ24" s="7"/>
      <c r="FA24" s="7"/>
      <c r="FB24" s="7"/>
      <c r="FC24" s="7"/>
      <c r="FD24" s="7"/>
      <c r="FE24" s="7"/>
      <c r="FF24" s="9"/>
      <c r="FG24" s="7"/>
      <c r="FH24" s="11"/>
      <c r="FI24" s="7"/>
      <c r="FJ24" s="7"/>
      <c r="FK24" s="7"/>
      <c r="FL24" s="7"/>
      <c r="FM24" s="7"/>
      <c r="FN24" s="7"/>
      <c r="FO24" s="7"/>
      <c r="FP24" s="9"/>
      <c r="FQ24" s="7"/>
      <c r="FR24" s="11"/>
      <c r="GB24" s="11" t="s">
        <v>30</v>
      </c>
    </row>
    <row r="25" spans="1:184" ht="16.5" thickBot="1" x14ac:dyDescent="0.25">
      <c r="A25" s="10"/>
      <c r="B25" s="10"/>
      <c r="C25" s="253" t="s">
        <v>95</v>
      </c>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c r="BI25" s="254"/>
      <c r="BJ25" s="254"/>
      <c r="BK25" s="254"/>
      <c r="BL25" s="254"/>
      <c r="BM25" s="254"/>
      <c r="BN25" s="254"/>
      <c r="BO25" s="254"/>
      <c r="BP25" s="254"/>
      <c r="BQ25" s="254"/>
      <c r="BR25" s="254"/>
      <c r="BS25" s="254"/>
      <c r="BT25" s="254"/>
      <c r="BU25" s="254"/>
      <c r="BV25" s="254"/>
      <c r="BW25" s="254"/>
      <c r="BX25" s="254"/>
      <c r="BY25" s="254"/>
      <c r="BZ25" s="254"/>
      <c r="CA25" s="254"/>
      <c r="CB25" s="254"/>
      <c r="CC25" s="254"/>
      <c r="CD25" s="254"/>
      <c r="CE25" s="254"/>
      <c r="CF25" s="254"/>
      <c r="CG25" s="254"/>
      <c r="CH25" s="254"/>
      <c r="CI25" s="254"/>
      <c r="CJ25" s="254"/>
      <c r="CK25" s="254"/>
      <c r="CL25" s="254"/>
      <c r="CM25" s="254"/>
      <c r="CN25" s="255"/>
      <c r="CO25" s="253" t="s">
        <v>94</v>
      </c>
      <c r="CP25" s="254"/>
      <c r="CQ25" s="254"/>
      <c r="CR25" s="254"/>
      <c r="CS25" s="254"/>
      <c r="CT25" s="254"/>
      <c r="CU25" s="254"/>
      <c r="CV25" s="254"/>
      <c r="CW25" s="254"/>
      <c r="CX25" s="254"/>
      <c r="CY25" s="254"/>
      <c r="CZ25" s="254"/>
      <c r="DA25" s="254"/>
      <c r="DB25" s="254"/>
      <c r="DC25" s="254"/>
      <c r="DD25" s="254"/>
      <c r="DE25" s="254"/>
      <c r="DF25" s="254"/>
      <c r="DG25" s="254"/>
      <c r="DH25" s="254"/>
      <c r="DI25" s="254"/>
      <c r="DJ25" s="254"/>
      <c r="DK25" s="254"/>
      <c r="DL25" s="254"/>
      <c r="DM25" s="254"/>
      <c r="DN25" s="254"/>
      <c r="DO25" s="254"/>
      <c r="DP25" s="254"/>
      <c r="DQ25" s="254"/>
      <c r="DR25" s="254"/>
      <c r="DS25" s="254"/>
      <c r="DT25" s="254"/>
      <c r="DU25" s="254"/>
      <c r="DV25" s="254"/>
      <c r="DW25" s="254"/>
      <c r="DX25" s="254"/>
      <c r="DY25" s="254"/>
      <c r="DZ25" s="254"/>
      <c r="EA25" s="254"/>
      <c r="EB25" s="254"/>
      <c r="EC25" s="254"/>
      <c r="ED25" s="254"/>
      <c r="EE25" s="254"/>
      <c r="EF25" s="254"/>
      <c r="EG25" s="254"/>
      <c r="EH25" s="254"/>
      <c r="EI25" s="254"/>
      <c r="EJ25" s="254"/>
      <c r="EK25" s="254"/>
      <c r="EL25" s="254"/>
      <c r="EM25" s="254"/>
      <c r="EN25" s="254"/>
      <c r="EO25" s="254"/>
      <c r="EP25" s="254"/>
      <c r="EQ25" s="254"/>
      <c r="ER25" s="254"/>
      <c r="ES25" s="254"/>
      <c r="ET25" s="254"/>
      <c r="EU25" s="254"/>
      <c r="EV25" s="254"/>
      <c r="EW25" s="254"/>
      <c r="EX25" s="254"/>
      <c r="EY25" s="254"/>
      <c r="EZ25" s="254"/>
      <c r="FA25" s="254"/>
      <c r="FB25" s="254"/>
      <c r="FC25" s="254"/>
      <c r="FD25" s="254"/>
      <c r="FE25" s="254"/>
      <c r="FF25" s="254"/>
      <c r="FG25" s="254"/>
      <c r="FH25" s="254"/>
      <c r="FI25" s="254"/>
      <c r="FJ25" s="254"/>
      <c r="FK25" s="254"/>
      <c r="FL25" s="254"/>
      <c r="FM25" s="254"/>
      <c r="FN25" s="254"/>
      <c r="FO25" s="254"/>
      <c r="FP25" s="254"/>
      <c r="FQ25" s="254"/>
      <c r="FR25" s="254"/>
      <c r="FS25" s="254"/>
      <c r="FT25" s="254"/>
      <c r="FU25" s="254"/>
      <c r="FV25" s="254"/>
      <c r="FW25" s="254"/>
      <c r="FX25" s="254"/>
      <c r="FY25" s="254"/>
      <c r="FZ25" s="254"/>
      <c r="GA25" s="254"/>
      <c r="GB25" s="255"/>
    </row>
    <row r="26" spans="1:184" ht="32.25" customHeight="1" x14ac:dyDescent="0.2">
      <c r="A26" s="496" t="s">
        <v>45</v>
      </c>
      <c r="B26" s="498"/>
      <c r="C26" s="418" t="s">
        <v>46</v>
      </c>
      <c r="D26" s="475"/>
      <c r="E26" s="475"/>
      <c r="F26" s="475"/>
      <c r="G26" s="475"/>
      <c r="H26" s="475"/>
      <c r="I26" s="475"/>
      <c r="J26" s="475"/>
      <c r="K26" s="475"/>
      <c r="L26" s="476"/>
      <c r="M26" s="418" t="s">
        <v>47</v>
      </c>
      <c r="N26" s="475"/>
      <c r="O26" s="475"/>
      <c r="P26" s="475"/>
      <c r="Q26" s="475"/>
      <c r="R26" s="475"/>
      <c r="S26" s="475"/>
      <c r="T26" s="475"/>
      <c r="U26" s="475"/>
      <c r="V26" s="476"/>
      <c r="W26" s="418" t="s">
        <v>48</v>
      </c>
      <c r="X26" s="475"/>
      <c r="Y26" s="475"/>
      <c r="Z26" s="475"/>
      <c r="AA26" s="475"/>
      <c r="AB26" s="475"/>
      <c r="AC26" s="475"/>
      <c r="AD26" s="475"/>
      <c r="AE26" s="475"/>
      <c r="AF26" s="476"/>
      <c r="AG26" s="418" t="s">
        <v>49</v>
      </c>
      <c r="AH26" s="475"/>
      <c r="AI26" s="475"/>
      <c r="AJ26" s="475"/>
      <c r="AK26" s="475"/>
      <c r="AL26" s="475"/>
      <c r="AM26" s="475"/>
      <c r="AN26" s="475"/>
      <c r="AO26" s="475"/>
      <c r="AP26" s="475"/>
      <c r="AQ26" s="418" t="s">
        <v>50</v>
      </c>
      <c r="AR26" s="256"/>
      <c r="AS26" s="256"/>
      <c r="AT26" s="256"/>
      <c r="AU26" s="256"/>
      <c r="AV26" s="256"/>
      <c r="AW26" s="256"/>
      <c r="AX26" s="256"/>
      <c r="AY26" s="256"/>
      <c r="AZ26" s="427"/>
      <c r="BA26" s="418" t="s">
        <v>51</v>
      </c>
      <c r="BB26" s="256"/>
      <c r="BC26" s="256"/>
      <c r="BD26" s="256"/>
      <c r="BE26" s="256"/>
      <c r="BF26" s="256"/>
      <c r="BG26" s="256"/>
      <c r="BH26" s="256"/>
      <c r="BI26" s="256"/>
      <c r="BJ26" s="427"/>
      <c r="BK26" s="418" t="s">
        <v>52</v>
      </c>
      <c r="BL26" s="256"/>
      <c r="BM26" s="256"/>
      <c r="BN26" s="256"/>
      <c r="BO26" s="256"/>
      <c r="BP26" s="256"/>
      <c r="BQ26" s="256"/>
      <c r="BR26" s="256"/>
      <c r="BS26" s="256"/>
      <c r="BT26" s="427"/>
      <c r="BU26" s="256" t="s">
        <v>53</v>
      </c>
      <c r="BV26" s="256"/>
      <c r="BW26" s="256"/>
      <c r="BX26" s="256"/>
      <c r="BY26" s="256"/>
      <c r="BZ26" s="256"/>
      <c r="CA26" s="256"/>
      <c r="CB26" s="256"/>
      <c r="CC26" s="256"/>
      <c r="CD26" s="257"/>
      <c r="CE26" s="256" t="s">
        <v>81</v>
      </c>
      <c r="CF26" s="256"/>
      <c r="CG26" s="256"/>
      <c r="CH26" s="256"/>
      <c r="CI26" s="256"/>
      <c r="CJ26" s="256"/>
      <c r="CK26" s="256"/>
      <c r="CL26" s="256"/>
      <c r="CM26" s="256"/>
      <c r="CN26" s="257"/>
      <c r="CO26" s="109" t="s">
        <v>81</v>
      </c>
      <c r="CP26" s="110"/>
      <c r="CQ26" s="256" t="s">
        <v>86</v>
      </c>
      <c r="CR26" s="256"/>
      <c r="CS26" s="256"/>
      <c r="CT26" s="256"/>
      <c r="CU26" s="256"/>
      <c r="CV26" s="256"/>
      <c r="CW26" s="256"/>
      <c r="CX26" s="256"/>
      <c r="CY26" s="256"/>
      <c r="CZ26" s="257"/>
      <c r="DA26" s="256" t="s">
        <v>87</v>
      </c>
      <c r="DB26" s="256"/>
      <c r="DC26" s="256"/>
      <c r="DD26" s="256"/>
      <c r="DE26" s="256"/>
      <c r="DF26" s="256"/>
      <c r="DG26" s="256"/>
      <c r="DH26" s="256"/>
      <c r="DI26" s="256"/>
      <c r="DJ26" s="257"/>
      <c r="DK26" s="256" t="s">
        <v>104</v>
      </c>
      <c r="DL26" s="256"/>
      <c r="DM26" s="256"/>
      <c r="DN26" s="256"/>
      <c r="DO26" s="256"/>
      <c r="DP26" s="256"/>
      <c r="DQ26" s="256"/>
      <c r="DR26" s="256"/>
      <c r="DS26" s="256"/>
      <c r="DT26" s="257"/>
      <c r="DU26" s="345" t="s">
        <v>112</v>
      </c>
      <c r="DV26" s="256"/>
      <c r="DW26" s="256"/>
      <c r="DX26" s="256"/>
      <c r="DY26" s="256"/>
      <c r="DZ26" s="256"/>
      <c r="EA26" s="256"/>
      <c r="EB26" s="256"/>
      <c r="EC26" s="256"/>
      <c r="ED26" s="257"/>
      <c r="EE26" s="256" t="s">
        <v>125</v>
      </c>
      <c r="EF26" s="256"/>
      <c r="EG26" s="256"/>
      <c r="EH26" s="256"/>
      <c r="EI26" s="256"/>
      <c r="EJ26" s="256"/>
      <c r="EK26" s="256"/>
      <c r="EL26" s="256"/>
      <c r="EM26" s="256"/>
      <c r="EN26" s="257"/>
      <c r="EO26" s="256" t="s">
        <v>122</v>
      </c>
      <c r="EP26" s="256"/>
      <c r="EQ26" s="256"/>
      <c r="ER26" s="256"/>
      <c r="ES26" s="256"/>
      <c r="ET26" s="256"/>
      <c r="EU26" s="256"/>
      <c r="EV26" s="256"/>
      <c r="EW26" s="256"/>
      <c r="EX26" s="257"/>
      <c r="EY26" s="256" t="s">
        <v>128</v>
      </c>
      <c r="EZ26" s="256"/>
      <c r="FA26" s="256"/>
      <c r="FB26" s="256"/>
      <c r="FC26" s="256"/>
      <c r="FD26" s="256"/>
      <c r="FE26" s="256"/>
      <c r="FF26" s="256"/>
      <c r="FG26" s="256"/>
      <c r="FH26" s="257"/>
      <c r="FI26" s="345" t="s">
        <v>136</v>
      </c>
      <c r="FJ26" s="256"/>
      <c r="FK26" s="256"/>
      <c r="FL26" s="256"/>
      <c r="FM26" s="256"/>
      <c r="FN26" s="256"/>
      <c r="FO26" s="256"/>
      <c r="FP26" s="256"/>
      <c r="FQ26" s="256"/>
      <c r="FR26" s="257"/>
      <c r="FS26" s="345" t="s">
        <v>139</v>
      </c>
      <c r="FT26" s="256"/>
      <c r="FU26" s="256"/>
      <c r="FV26" s="256"/>
      <c r="FW26" s="256"/>
      <c r="FX26" s="256"/>
      <c r="FY26" s="256"/>
      <c r="FZ26" s="256"/>
      <c r="GA26" s="256"/>
      <c r="GB26" s="257"/>
    </row>
    <row r="27" spans="1:184" ht="16.5" customHeight="1" x14ac:dyDescent="0.2">
      <c r="A27" s="336"/>
      <c r="B27" s="259"/>
      <c r="C27" s="346" t="s">
        <v>31</v>
      </c>
      <c r="D27" s="12"/>
      <c r="E27" s="466" t="s">
        <v>35</v>
      </c>
      <c r="F27" s="12"/>
      <c r="G27" s="466" t="s">
        <v>33</v>
      </c>
      <c r="H27" s="12"/>
      <c r="I27" s="466" t="s">
        <v>34</v>
      </c>
      <c r="J27" s="13"/>
      <c r="K27" s="477" t="s">
        <v>54</v>
      </c>
      <c r="L27" s="14"/>
      <c r="M27" s="346" t="s">
        <v>31</v>
      </c>
      <c r="N27" s="12"/>
      <c r="O27" s="466" t="s">
        <v>35</v>
      </c>
      <c r="P27" s="12"/>
      <c r="Q27" s="466" t="s">
        <v>33</v>
      </c>
      <c r="R27" s="12"/>
      <c r="S27" s="466" t="s">
        <v>34</v>
      </c>
      <c r="T27" s="13"/>
      <c r="U27" s="477" t="s">
        <v>55</v>
      </c>
      <c r="V27" s="14"/>
      <c r="W27" s="346" t="s">
        <v>31</v>
      </c>
      <c r="X27" s="12"/>
      <c r="Y27" s="466" t="s">
        <v>35</v>
      </c>
      <c r="Z27" s="12"/>
      <c r="AA27" s="466" t="s">
        <v>33</v>
      </c>
      <c r="AB27" s="12"/>
      <c r="AC27" s="466" t="s">
        <v>34</v>
      </c>
      <c r="AD27" s="13"/>
      <c r="AE27" s="477" t="s">
        <v>56</v>
      </c>
      <c r="AF27" s="14"/>
      <c r="AG27" s="346" t="s">
        <v>31</v>
      </c>
      <c r="AH27" s="12"/>
      <c r="AI27" s="466" t="s">
        <v>35</v>
      </c>
      <c r="AJ27" s="12"/>
      <c r="AK27" s="466" t="s">
        <v>33</v>
      </c>
      <c r="AL27" s="12"/>
      <c r="AM27" s="466" t="s">
        <v>34</v>
      </c>
      <c r="AN27" s="13"/>
      <c r="AO27" s="477" t="s">
        <v>57</v>
      </c>
      <c r="AP27" s="14"/>
      <c r="AQ27" s="346" t="s">
        <v>31</v>
      </c>
      <c r="AR27" s="12"/>
      <c r="AS27" s="466" t="s">
        <v>35</v>
      </c>
      <c r="AT27" s="12"/>
      <c r="AU27" s="466" t="s">
        <v>33</v>
      </c>
      <c r="AV27" s="12"/>
      <c r="AW27" s="466" t="s">
        <v>34</v>
      </c>
      <c r="AX27" s="14"/>
      <c r="AY27" s="346" t="s">
        <v>58</v>
      </c>
      <c r="AZ27" s="14"/>
      <c r="BA27" s="258" t="s">
        <v>31</v>
      </c>
      <c r="BB27" s="15"/>
      <c r="BC27" s="262" t="s">
        <v>35</v>
      </c>
      <c r="BD27" s="15"/>
      <c r="BE27" s="262" t="s">
        <v>33</v>
      </c>
      <c r="BF27" s="15"/>
      <c r="BG27" s="466" t="s">
        <v>34</v>
      </c>
      <c r="BH27" s="14"/>
      <c r="BI27" s="346" t="s">
        <v>59</v>
      </c>
      <c r="BJ27" s="17"/>
      <c r="BK27" s="258" t="s">
        <v>39</v>
      </c>
      <c r="BL27" s="15"/>
      <c r="BM27" s="262" t="s">
        <v>35</v>
      </c>
      <c r="BN27" s="15"/>
      <c r="BO27" s="302" t="s">
        <v>33</v>
      </c>
      <c r="BP27" s="18"/>
      <c r="BQ27" s="301" t="s">
        <v>34</v>
      </c>
      <c r="BR27" s="15"/>
      <c r="BS27" s="346" t="s">
        <v>60</v>
      </c>
      <c r="BT27" s="17"/>
      <c r="BU27" s="301" t="s">
        <v>39</v>
      </c>
      <c r="BV27" s="15"/>
      <c r="BW27" s="262" t="s">
        <v>35</v>
      </c>
      <c r="BX27" s="15"/>
      <c r="BY27" s="302" t="s">
        <v>33</v>
      </c>
      <c r="BZ27" s="18"/>
      <c r="CA27" s="301" t="s">
        <v>34</v>
      </c>
      <c r="CB27" s="15"/>
      <c r="CC27" s="347" t="s">
        <v>61</v>
      </c>
      <c r="CD27" s="20"/>
      <c r="CE27" s="301" t="s">
        <v>39</v>
      </c>
      <c r="CF27" s="15"/>
      <c r="CG27" s="262" t="s">
        <v>35</v>
      </c>
      <c r="CH27" s="15"/>
      <c r="CI27" s="302" t="s">
        <v>33</v>
      </c>
      <c r="CJ27" s="18"/>
      <c r="CK27" s="301" t="s">
        <v>34</v>
      </c>
      <c r="CL27" s="15"/>
      <c r="CM27" s="347" t="s">
        <v>80</v>
      </c>
      <c r="CN27" s="20"/>
      <c r="CO27" s="347" t="s">
        <v>80</v>
      </c>
      <c r="CP27" s="20"/>
      <c r="CQ27" s="301" t="s">
        <v>39</v>
      </c>
      <c r="CR27" s="15"/>
      <c r="CS27" s="262" t="s">
        <v>32</v>
      </c>
      <c r="CT27" s="15"/>
      <c r="CU27" s="302" t="s">
        <v>33</v>
      </c>
      <c r="CV27" s="18"/>
      <c r="CW27" s="301" t="s">
        <v>34</v>
      </c>
      <c r="CX27" s="15"/>
      <c r="CY27" s="347" t="s">
        <v>89</v>
      </c>
      <c r="CZ27" s="20"/>
      <c r="DA27" s="301" t="s">
        <v>39</v>
      </c>
      <c r="DB27" s="15"/>
      <c r="DC27" s="262" t="s">
        <v>32</v>
      </c>
      <c r="DD27" s="15"/>
      <c r="DE27" s="302" t="s">
        <v>33</v>
      </c>
      <c r="DF27" s="18"/>
      <c r="DG27" s="301" t="s">
        <v>34</v>
      </c>
      <c r="DH27" s="15"/>
      <c r="DI27" s="347" t="s">
        <v>93</v>
      </c>
      <c r="DJ27" s="20"/>
      <c r="DK27" s="301" t="s">
        <v>39</v>
      </c>
      <c r="DL27" s="15"/>
      <c r="DM27" s="262" t="s">
        <v>32</v>
      </c>
      <c r="DN27" s="15"/>
      <c r="DO27" s="302" t="s">
        <v>33</v>
      </c>
      <c r="DP27" s="18"/>
      <c r="DQ27" s="301" t="s">
        <v>34</v>
      </c>
      <c r="DR27" s="14"/>
      <c r="DS27" s="334" t="s">
        <v>111</v>
      </c>
      <c r="DT27" s="133"/>
      <c r="DU27" s="297" t="s">
        <v>39</v>
      </c>
      <c r="DV27" s="15"/>
      <c r="DW27" s="335" t="s">
        <v>32</v>
      </c>
      <c r="DX27" s="15"/>
      <c r="DY27" s="335" t="s">
        <v>33</v>
      </c>
      <c r="DZ27" s="18"/>
      <c r="EA27" s="335" t="s">
        <v>34</v>
      </c>
      <c r="EB27" s="14"/>
      <c r="EC27" s="346" t="s">
        <v>113</v>
      </c>
      <c r="ED27" s="133"/>
      <c r="EE27" s="297" t="s">
        <v>39</v>
      </c>
      <c r="EF27" s="15"/>
      <c r="EG27" s="335" t="s">
        <v>32</v>
      </c>
      <c r="EH27" s="15"/>
      <c r="EI27" s="335" t="s">
        <v>33</v>
      </c>
      <c r="EJ27" s="18"/>
      <c r="EK27" s="335" t="s">
        <v>34</v>
      </c>
      <c r="EL27" s="14"/>
      <c r="EM27" s="346" t="s">
        <v>113</v>
      </c>
      <c r="EN27" s="133"/>
      <c r="EO27" s="297" t="s">
        <v>39</v>
      </c>
      <c r="EP27" s="15"/>
      <c r="EQ27" s="335" t="s">
        <v>32</v>
      </c>
      <c r="ER27" s="15"/>
      <c r="ES27" s="335" t="s">
        <v>33</v>
      </c>
      <c r="ET27" s="18"/>
      <c r="EU27" s="335" t="s">
        <v>34</v>
      </c>
      <c r="EV27" s="14"/>
      <c r="EW27" s="334" t="s">
        <v>123</v>
      </c>
      <c r="EX27" s="133"/>
      <c r="EY27" s="297" t="s">
        <v>39</v>
      </c>
      <c r="EZ27" s="15"/>
      <c r="FA27" s="335" t="s">
        <v>32</v>
      </c>
      <c r="FB27" s="15"/>
      <c r="FC27" s="335" t="s">
        <v>33</v>
      </c>
      <c r="FD27" s="18"/>
      <c r="FE27" s="335" t="s">
        <v>34</v>
      </c>
      <c r="FF27" s="14"/>
      <c r="FG27" s="334" t="s">
        <v>129</v>
      </c>
      <c r="FH27" s="133"/>
      <c r="FI27" s="297" t="s">
        <v>39</v>
      </c>
      <c r="FJ27" s="15"/>
      <c r="FK27" s="335" t="s">
        <v>32</v>
      </c>
      <c r="FL27" s="15"/>
      <c r="FM27" s="335" t="s">
        <v>33</v>
      </c>
      <c r="FN27" s="18"/>
      <c r="FO27" s="335" t="s">
        <v>34</v>
      </c>
      <c r="FP27" s="14"/>
      <c r="FQ27" s="334" t="s">
        <v>137</v>
      </c>
      <c r="FR27" s="133"/>
      <c r="FS27" s="297" t="s">
        <v>39</v>
      </c>
      <c r="FT27" s="15"/>
      <c r="FU27" s="335" t="s">
        <v>32</v>
      </c>
      <c r="FV27" s="15"/>
      <c r="FW27" s="335" t="s">
        <v>33</v>
      </c>
      <c r="FX27" s="18"/>
      <c r="FY27" s="335" t="s">
        <v>34</v>
      </c>
      <c r="FZ27" s="14"/>
      <c r="GA27" s="334" t="s">
        <v>140</v>
      </c>
      <c r="GB27" s="133"/>
    </row>
    <row r="28" spans="1:184" ht="16.5" thickBot="1" x14ac:dyDescent="0.25">
      <c r="A28" s="500"/>
      <c r="B28" s="261"/>
      <c r="C28" s="428"/>
      <c r="D28" s="120" t="s">
        <v>1</v>
      </c>
      <c r="E28" s="333"/>
      <c r="F28" s="153" t="s">
        <v>1</v>
      </c>
      <c r="G28" s="333"/>
      <c r="H28" s="153" t="s">
        <v>1</v>
      </c>
      <c r="I28" s="333"/>
      <c r="J28" s="153" t="s">
        <v>1</v>
      </c>
      <c r="K28" s="428"/>
      <c r="L28" s="168" t="s">
        <v>1</v>
      </c>
      <c r="M28" s="428"/>
      <c r="N28" s="120" t="s">
        <v>1</v>
      </c>
      <c r="O28" s="333"/>
      <c r="P28" s="153" t="s">
        <v>1</v>
      </c>
      <c r="Q28" s="333"/>
      <c r="R28" s="153" t="s">
        <v>1</v>
      </c>
      <c r="S28" s="333"/>
      <c r="T28" s="153" t="s">
        <v>1</v>
      </c>
      <c r="U28" s="428"/>
      <c r="V28" s="168" t="s">
        <v>1</v>
      </c>
      <c r="W28" s="428"/>
      <c r="X28" s="120" t="s">
        <v>1</v>
      </c>
      <c r="Y28" s="333"/>
      <c r="Z28" s="153" t="s">
        <v>3</v>
      </c>
      <c r="AA28" s="333"/>
      <c r="AB28" s="153" t="s">
        <v>1</v>
      </c>
      <c r="AC28" s="333"/>
      <c r="AD28" s="153" t="s">
        <v>1</v>
      </c>
      <c r="AE28" s="428"/>
      <c r="AF28" s="155" t="s">
        <v>2</v>
      </c>
      <c r="AG28" s="428"/>
      <c r="AH28" s="168" t="s">
        <v>1</v>
      </c>
      <c r="AI28" s="333"/>
      <c r="AJ28" s="153" t="s">
        <v>3</v>
      </c>
      <c r="AK28" s="333"/>
      <c r="AL28" s="153" t="s">
        <v>1</v>
      </c>
      <c r="AM28" s="333"/>
      <c r="AN28" s="153" t="s">
        <v>1</v>
      </c>
      <c r="AO28" s="428"/>
      <c r="AP28" s="168" t="s">
        <v>1</v>
      </c>
      <c r="AQ28" s="428"/>
      <c r="AR28" s="120" t="s">
        <v>1</v>
      </c>
      <c r="AS28" s="333"/>
      <c r="AT28" s="153" t="s">
        <v>1</v>
      </c>
      <c r="AU28" s="333"/>
      <c r="AV28" s="153" t="s">
        <v>1</v>
      </c>
      <c r="AW28" s="333"/>
      <c r="AX28" s="153" t="s">
        <v>1</v>
      </c>
      <c r="AY28" s="428"/>
      <c r="AZ28" s="155" t="s">
        <v>1</v>
      </c>
      <c r="BA28" s="428"/>
      <c r="BB28" s="120" t="s">
        <v>1</v>
      </c>
      <c r="BC28" s="333"/>
      <c r="BD28" s="153" t="s">
        <v>1</v>
      </c>
      <c r="BE28" s="333"/>
      <c r="BF28" s="153" t="s">
        <v>1</v>
      </c>
      <c r="BG28" s="333"/>
      <c r="BH28" s="155" t="s">
        <v>1</v>
      </c>
      <c r="BI28" s="258"/>
      <c r="BJ28" s="211" t="s">
        <v>21</v>
      </c>
      <c r="BK28" s="428"/>
      <c r="BL28" s="120" t="s">
        <v>23</v>
      </c>
      <c r="BM28" s="333"/>
      <c r="BN28" s="153" t="s">
        <v>1</v>
      </c>
      <c r="BO28" s="302"/>
      <c r="BP28" s="154" t="s">
        <v>1</v>
      </c>
      <c r="BQ28" s="259"/>
      <c r="BR28" s="153" t="s">
        <v>1</v>
      </c>
      <c r="BS28" s="258"/>
      <c r="BT28" s="211" t="s">
        <v>1</v>
      </c>
      <c r="BU28" s="259"/>
      <c r="BV28" s="120" t="s">
        <v>1</v>
      </c>
      <c r="BW28" s="333"/>
      <c r="BX28" s="153" t="s">
        <v>1</v>
      </c>
      <c r="BY28" s="302"/>
      <c r="BZ28" s="154" t="s">
        <v>1</v>
      </c>
      <c r="CA28" s="259"/>
      <c r="CB28" s="153" t="s">
        <v>1</v>
      </c>
      <c r="CC28" s="348"/>
      <c r="CD28" s="212" t="s">
        <v>1</v>
      </c>
      <c r="CE28" s="259"/>
      <c r="CF28" s="120" t="s">
        <v>1</v>
      </c>
      <c r="CG28" s="333"/>
      <c r="CH28" s="153" t="s">
        <v>1</v>
      </c>
      <c r="CI28" s="302"/>
      <c r="CJ28" s="154" t="s">
        <v>1</v>
      </c>
      <c r="CK28" s="259"/>
      <c r="CL28" s="153" t="s">
        <v>1</v>
      </c>
      <c r="CM28" s="348"/>
      <c r="CN28" s="212" t="s">
        <v>1</v>
      </c>
      <c r="CO28" s="348"/>
      <c r="CP28" s="212" t="s">
        <v>1</v>
      </c>
      <c r="CQ28" s="259"/>
      <c r="CR28" s="120" t="s">
        <v>1</v>
      </c>
      <c r="CS28" s="333"/>
      <c r="CT28" s="153" t="s">
        <v>1</v>
      </c>
      <c r="CU28" s="302"/>
      <c r="CV28" s="154" t="s">
        <v>1</v>
      </c>
      <c r="CW28" s="259"/>
      <c r="CX28" s="153" t="s">
        <v>1</v>
      </c>
      <c r="CY28" s="348"/>
      <c r="CZ28" s="212" t="s">
        <v>1</v>
      </c>
      <c r="DA28" s="259"/>
      <c r="DB28" s="120" t="s">
        <v>1</v>
      </c>
      <c r="DC28" s="333"/>
      <c r="DD28" s="153" t="s">
        <v>1</v>
      </c>
      <c r="DE28" s="302"/>
      <c r="DF28" s="154" t="s">
        <v>1</v>
      </c>
      <c r="DG28" s="259"/>
      <c r="DH28" s="153" t="s">
        <v>1</v>
      </c>
      <c r="DI28" s="348"/>
      <c r="DJ28" s="212" t="s">
        <v>1</v>
      </c>
      <c r="DK28" s="259"/>
      <c r="DL28" s="120" t="s">
        <v>1</v>
      </c>
      <c r="DM28" s="333"/>
      <c r="DN28" s="120" t="s">
        <v>1</v>
      </c>
      <c r="DO28" s="302"/>
      <c r="DP28" s="154" t="s">
        <v>1</v>
      </c>
      <c r="DQ28" s="259"/>
      <c r="DR28" s="155" t="s">
        <v>1</v>
      </c>
      <c r="DS28" s="300"/>
      <c r="DT28" s="156" t="s">
        <v>1</v>
      </c>
      <c r="DU28" s="299"/>
      <c r="DV28" s="120" t="s">
        <v>1</v>
      </c>
      <c r="DW28" s="302"/>
      <c r="DX28" s="153" t="s">
        <v>1</v>
      </c>
      <c r="DY28" s="302"/>
      <c r="DZ28" s="154" t="s">
        <v>1</v>
      </c>
      <c r="EA28" s="302"/>
      <c r="EB28" s="155" t="s">
        <v>1</v>
      </c>
      <c r="EC28" s="258"/>
      <c r="ED28" s="156" t="s">
        <v>1</v>
      </c>
      <c r="EE28" s="299"/>
      <c r="EF28" s="120" t="s">
        <v>1</v>
      </c>
      <c r="EG28" s="302"/>
      <c r="EH28" s="153" t="s">
        <v>1</v>
      </c>
      <c r="EI28" s="302"/>
      <c r="EJ28" s="154" t="s">
        <v>1</v>
      </c>
      <c r="EK28" s="302"/>
      <c r="EL28" s="155" t="s">
        <v>1</v>
      </c>
      <c r="EM28" s="348"/>
      <c r="EN28" s="212" t="s">
        <v>1</v>
      </c>
      <c r="EO28" s="299"/>
      <c r="EP28" s="120" t="s">
        <v>1</v>
      </c>
      <c r="EQ28" s="302"/>
      <c r="ER28" s="153" t="s">
        <v>1</v>
      </c>
      <c r="ES28" s="302"/>
      <c r="ET28" s="154" t="s">
        <v>1</v>
      </c>
      <c r="EU28" s="302"/>
      <c r="EV28" s="155" t="s">
        <v>1</v>
      </c>
      <c r="EW28" s="300"/>
      <c r="EX28" s="156" t="s">
        <v>1</v>
      </c>
      <c r="EY28" s="299"/>
      <c r="EZ28" s="120" t="s">
        <v>1</v>
      </c>
      <c r="FA28" s="302"/>
      <c r="FB28" s="153" t="s">
        <v>1</v>
      </c>
      <c r="FC28" s="302"/>
      <c r="FD28" s="154" t="s">
        <v>1</v>
      </c>
      <c r="FE28" s="302"/>
      <c r="FF28" s="155" t="s">
        <v>1</v>
      </c>
      <c r="FG28" s="300"/>
      <c r="FH28" s="156" t="s">
        <v>1</v>
      </c>
      <c r="FI28" s="299"/>
      <c r="FJ28" s="120" t="s">
        <v>1</v>
      </c>
      <c r="FK28" s="302"/>
      <c r="FL28" s="153" t="s">
        <v>1</v>
      </c>
      <c r="FM28" s="302"/>
      <c r="FN28" s="154" t="s">
        <v>1</v>
      </c>
      <c r="FO28" s="302"/>
      <c r="FP28" s="155" t="s">
        <v>1</v>
      </c>
      <c r="FQ28" s="300"/>
      <c r="FR28" s="156" t="s">
        <v>1</v>
      </c>
      <c r="FS28" s="299"/>
      <c r="FT28" s="120" t="s">
        <v>1</v>
      </c>
      <c r="FU28" s="302"/>
      <c r="FV28" s="153" t="s">
        <v>1</v>
      </c>
      <c r="FW28" s="302"/>
      <c r="FX28" s="154" t="s">
        <v>1</v>
      </c>
      <c r="FY28" s="302"/>
      <c r="FZ28" s="155" t="s">
        <v>1</v>
      </c>
      <c r="GA28" s="300"/>
      <c r="GB28" s="156" t="s">
        <v>1</v>
      </c>
    </row>
    <row r="29" spans="1:184" ht="16" x14ac:dyDescent="0.2">
      <c r="A29" s="21" t="s">
        <v>109</v>
      </c>
      <c r="B29" s="90" t="s">
        <v>14</v>
      </c>
      <c r="C29" s="172">
        <v>11588</v>
      </c>
      <c r="D29" s="173">
        <v>1</v>
      </c>
      <c r="E29" s="174">
        <v>15848</v>
      </c>
      <c r="F29" s="173">
        <v>1</v>
      </c>
      <c r="G29" s="174">
        <v>8078</v>
      </c>
      <c r="H29" s="173">
        <v>1</v>
      </c>
      <c r="I29" s="174">
        <v>20118</v>
      </c>
      <c r="J29" s="213">
        <v>1</v>
      </c>
      <c r="K29" s="176">
        <v>55632</v>
      </c>
      <c r="L29" s="214">
        <v>1</v>
      </c>
      <c r="M29" s="215">
        <v>10625</v>
      </c>
      <c r="N29" s="173">
        <v>1</v>
      </c>
      <c r="O29" s="174">
        <v>9983</v>
      </c>
      <c r="P29" s="173">
        <v>1</v>
      </c>
      <c r="Q29" s="174">
        <v>5294</v>
      </c>
      <c r="R29" s="173">
        <v>1</v>
      </c>
      <c r="S29" s="174">
        <v>8421</v>
      </c>
      <c r="T29" s="213">
        <v>1</v>
      </c>
      <c r="U29" s="216">
        <v>34323</v>
      </c>
      <c r="V29" s="217">
        <v>1</v>
      </c>
      <c r="W29" s="218">
        <v>4820</v>
      </c>
      <c r="X29" s="219">
        <v>1</v>
      </c>
      <c r="Y29" s="220">
        <v>9302</v>
      </c>
      <c r="Z29" s="221">
        <v>1</v>
      </c>
      <c r="AA29" s="220">
        <v>7433</v>
      </c>
      <c r="AB29" s="221">
        <v>1</v>
      </c>
      <c r="AC29" s="220">
        <v>11144</v>
      </c>
      <c r="AD29" s="221">
        <v>1</v>
      </c>
      <c r="AE29" s="222">
        <v>32699</v>
      </c>
      <c r="AF29" s="219">
        <v>1</v>
      </c>
      <c r="AG29" s="218">
        <v>7977</v>
      </c>
      <c r="AH29" s="219">
        <v>1</v>
      </c>
      <c r="AI29" s="220">
        <v>8493</v>
      </c>
      <c r="AJ29" s="223">
        <v>1</v>
      </c>
      <c r="AK29" s="220">
        <v>7390</v>
      </c>
      <c r="AL29" s="223">
        <v>1</v>
      </c>
      <c r="AM29" s="220">
        <v>14101</v>
      </c>
      <c r="AN29" s="223">
        <v>1</v>
      </c>
      <c r="AO29" s="222">
        <v>37961</v>
      </c>
      <c r="AP29" s="224">
        <v>1</v>
      </c>
      <c r="AQ29" s="222">
        <v>7199</v>
      </c>
      <c r="AR29" s="224">
        <v>1</v>
      </c>
      <c r="AS29" s="186">
        <v>7430</v>
      </c>
      <c r="AT29" s="223">
        <v>1</v>
      </c>
      <c r="AU29" s="186">
        <v>5935</v>
      </c>
      <c r="AV29" s="223">
        <v>1</v>
      </c>
      <c r="AW29" s="186">
        <v>7545</v>
      </c>
      <c r="AX29" s="223">
        <v>1</v>
      </c>
      <c r="AY29" s="222">
        <v>28109</v>
      </c>
      <c r="AZ29" s="224">
        <v>1</v>
      </c>
      <c r="BA29" s="218">
        <v>8200</v>
      </c>
      <c r="BB29" s="221">
        <v>1</v>
      </c>
      <c r="BC29" s="187">
        <v>9032</v>
      </c>
      <c r="BD29" s="182">
        <v>1</v>
      </c>
      <c r="BE29" s="186">
        <v>9024</v>
      </c>
      <c r="BF29" s="184">
        <v>1</v>
      </c>
      <c r="BG29" s="225">
        <v>11554</v>
      </c>
      <c r="BH29" s="189">
        <v>1</v>
      </c>
      <c r="BI29" s="172">
        <v>37810</v>
      </c>
      <c r="BJ29" s="189">
        <v>1</v>
      </c>
      <c r="BK29" s="192">
        <v>9391</v>
      </c>
      <c r="BL29" s="182">
        <v>1</v>
      </c>
      <c r="BM29" s="187">
        <v>8029</v>
      </c>
      <c r="BN29" s="182">
        <v>1</v>
      </c>
      <c r="BO29" s="193">
        <v>10366</v>
      </c>
      <c r="BP29" s="195">
        <v>1</v>
      </c>
      <c r="BQ29" s="197">
        <v>19957</v>
      </c>
      <c r="BR29" s="182">
        <v>1</v>
      </c>
      <c r="BS29" s="172">
        <v>47743</v>
      </c>
      <c r="BT29" s="189">
        <v>1</v>
      </c>
      <c r="BU29" s="197">
        <v>16247</v>
      </c>
      <c r="BV29" s="182">
        <v>1</v>
      </c>
      <c r="BW29" s="187">
        <v>15541</v>
      </c>
      <c r="BX29" s="182">
        <v>1</v>
      </c>
      <c r="BY29" s="193">
        <v>16757</v>
      </c>
      <c r="BZ29" s="195">
        <v>1</v>
      </c>
      <c r="CA29" s="226">
        <v>15900</v>
      </c>
      <c r="CB29" s="182">
        <v>1</v>
      </c>
      <c r="CC29" s="172">
        <v>64445</v>
      </c>
      <c r="CD29" s="227">
        <v>1</v>
      </c>
      <c r="CE29" s="197">
        <v>17690</v>
      </c>
      <c r="CF29" s="182">
        <v>1</v>
      </c>
      <c r="CG29" s="193">
        <v>10736</v>
      </c>
      <c r="CH29" s="182">
        <v>1</v>
      </c>
      <c r="CI29" s="198">
        <v>12447</v>
      </c>
      <c r="CJ29" s="182">
        <v>1</v>
      </c>
      <c r="CK29" s="188">
        <v>8474</v>
      </c>
      <c r="CL29" s="189">
        <v>1</v>
      </c>
      <c r="CM29" s="190">
        <v>49347</v>
      </c>
      <c r="CN29" s="199">
        <v>1</v>
      </c>
      <c r="CO29" s="190">
        <v>60683</v>
      </c>
      <c r="CP29" s="199">
        <v>1</v>
      </c>
      <c r="CQ29" s="197">
        <v>15825</v>
      </c>
      <c r="CR29" s="182">
        <v>1</v>
      </c>
      <c r="CS29" s="193">
        <v>14787</v>
      </c>
      <c r="CT29" s="182">
        <v>1</v>
      </c>
      <c r="CU29" s="198">
        <v>15069</v>
      </c>
      <c r="CV29" s="182">
        <v>1</v>
      </c>
      <c r="CW29" s="188">
        <v>19574</v>
      </c>
      <c r="CX29" s="189">
        <v>1</v>
      </c>
      <c r="CY29" s="190">
        <v>65255</v>
      </c>
      <c r="CZ29" s="199">
        <v>1</v>
      </c>
      <c r="DA29" s="197">
        <v>16178</v>
      </c>
      <c r="DB29" s="182">
        <v>1</v>
      </c>
      <c r="DC29" s="193">
        <v>14901</v>
      </c>
      <c r="DD29" s="182">
        <v>1</v>
      </c>
      <c r="DE29" s="198">
        <v>14208</v>
      </c>
      <c r="DF29" s="182">
        <v>1</v>
      </c>
      <c r="DG29" s="188">
        <v>21543</v>
      </c>
      <c r="DH29" s="189">
        <v>1</v>
      </c>
      <c r="DI29" s="190">
        <v>66830</v>
      </c>
      <c r="DJ29" s="199">
        <v>1</v>
      </c>
      <c r="DK29" s="228" t="s">
        <v>117</v>
      </c>
      <c r="DL29" s="229" t="s">
        <v>117</v>
      </c>
      <c r="DM29" s="202" t="s">
        <v>117</v>
      </c>
      <c r="DN29" s="229" t="s">
        <v>117</v>
      </c>
      <c r="DO29" s="202">
        <v>16371</v>
      </c>
      <c r="DP29" s="185">
        <v>1</v>
      </c>
      <c r="DQ29" s="202">
        <v>26956</v>
      </c>
      <c r="DR29" s="191">
        <v>1</v>
      </c>
      <c r="DS29" s="201">
        <v>74673</v>
      </c>
      <c r="DT29" s="191">
        <v>1</v>
      </c>
      <c r="DU29" s="228">
        <v>14916</v>
      </c>
      <c r="DV29" s="191">
        <v>1</v>
      </c>
      <c r="DW29" s="202">
        <v>16673</v>
      </c>
      <c r="DX29" s="191">
        <v>1</v>
      </c>
      <c r="DY29" s="202">
        <v>24532</v>
      </c>
      <c r="DZ29" s="191">
        <v>1</v>
      </c>
      <c r="EA29" s="202">
        <v>42814</v>
      </c>
      <c r="EB29" s="191">
        <v>1</v>
      </c>
      <c r="EC29" s="230">
        <v>98935</v>
      </c>
      <c r="ED29" s="199">
        <v>1</v>
      </c>
      <c r="EE29" s="228">
        <v>14916</v>
      </c>
      <c r="EF29" s="185">
        <v>1</v>
      </c>
      <c r="EG29" s="202">
        <v>16673</v>
      </c>
      <c r="EH29" s="185">
        <v>1</v>
      </c>
      <c r="EI29" s="202">
        <v>24532</v>
      </c>
      <c r="EJ29" s="191">
        <v>1</v>
      </c>
      <c r="EK29" s="202">
        <v>42814</v>
      </c>
      <c r="EL29" s="191">
        <v>1</v>
      </c>
      <c r="EM29" s="230">
        <v>98935</v>
      </c>
      <c r="EN29" s="199">
        <v>1</v>
      </c>
      <c r="EO29" s="228">
        <v>15721</v>
      </c>
      <c r="EP29" s="185">
        <f>+EO29/EO$29</f>
        <v>1</v>
      </c>
      <c r="EQ29" s="231">
        <v>16283</v>
      </c>
      <c r="ER29" s="229">
        <v>1</v>
      </c>
      <c r="ES29" s="231">
        <v>17074</v>
      </c>
      <c r="ET29" s="229">
        <v>1</v>
      </c>
      <c r="EU29" s="231">
        <v>17115</v>
      </c>
      <c r="EV29" s="232">
        <v>1</v>
      </c>
      <c r="EW29" s="190">
        <v>66193</v>
      </c>
      <c r="EX29" s="204">
        <v>1</v>
      </c>
      <c r="EY29" s="228">
        <v>11429</v>
      </c>
      <c r="EZ29" s="185">
        <f>+EY29/EY$29</f>
        <v>1</v>
      </c>
      <c r="FA29" s="231">
        <v>18066</v>
      </c>
      <c r="FB29" s="233">
        <v>1</v>
      </c>
      <c r="FC29" s="205">
        <v>19409</v>
      </c>
      <c r="FD29" s="229">
        <v>1</v>
      </c>
      <c r="FE29" s="205">
        <v>23119</v>
      </c>
      <c r="FF29" s="229">
        <v>1</v>
      </c>
      <c r="FG29" s="205">
        <v>72023</v>
      </c>
      <c r="FH29" s="204">
        <v>1</v>
      </c>
      <c r="FI29" s="228">
        <v>18625</v>
      </c>
      <c r="FJ29" s="180">
        <f>+FI29/FI$29</f>
        <v>1</v>
      </c>
      <c r="FK29" s="201">
        <v>15028</v>
      </c>
      <c r="FL29" s="180">
        <f>+FK29/FK$29</f>
        <v>1</v>
      </c>
      <c r="FM29" s="205">
        <v>19244</v>
      </c>
      <c r="FN29" s="180">
        <f>+FM29/FM$29</f>
        <v>1</v>
      </c>
      <c r="FO29" s="205">
        <v>26446</v>
      </c>
      <c r="FP29" s="180">
        <f>+FO29/FO$29</f>
        <v>1</v>
      </c>
      <c r="FQ29" s="201">
        <v>79343</v>
      </c>
      <c r="FR29" s="227">
        <f>+FQ29/FQ$29</f>
        <v>1</v>
      </c>
      <c r="FS29" s="228">
        <v>18473</v>
      </c>
      <c r="FT29" s="180">
        <f>+FS29/FS$29</f>
        <v>1</v>
      </c>
      <c r="FU29" s="201">
        <v>17248</v>
      </c>
      <c r="FV29" s="180">
        <f>+FU29/FU$29</f>
        <v>1</v>
      </c>
      <c r="FW29" s="205">
        <v>17847</v>
      </c>
      <c r="FX29" s="180">
        <f>+FW29/FW$29</f>
        <v>1</v>
      </c>
      <c r="FY29" s="205"/>
      <c r="FZ29" s="180"/>
      <c r="GA29" s="201"/>
      <c r="GB29" s="227"/>
    </row>
    <row r="30" spans="1:184" ht="16" x14ac:dyDescent="0.2">
      <c r="A30" s="21" t="s">
        <v>40</v>
      </c>
      <c r="B30" s="90" t="s">
        <v>12</v>
      </c>
      <c r="C30" s="22">
        <v>6318</v>
      </c>
      <c r="D30" s="32">
        <v>0.54500000000000004</v>
      </c>
      <c r="E30" s="166">
        <v>4820</v>
      </c>
      <c r="F30" s="32">
        <v>0.30399999999999999</v>
      </c>
      <c r="G30" s="166">
        <v>3901</v>
      </c>
      <c r="H30" s="32">
        <v>0.48199999999999998</v>
      </c>
      <c r="I30" s="166">
        <v>6935</v>
      </c>
      <c r="J30" s="71">
        <v>0.34399999999999997</v>
      </c>
      <c r="K30" s="167">
        <v>21974</v>
      </c>
      <c r="L30" s="72">
        <v>0.39400000000000002</v>
      </c>
      <c r="M30" s="165">
        <v>4047</v>
      </c>
      <c r="N30" s="32">
        <v>0.38100000000000001</v>
      </c>
      <c r="O30" s="166">
        <v>3940</v>
      </c>
      <c r="P30" s="32">
        <v>0.39400000000000002</v>
      </c>
      <c r="Q30" s="166">
        <v>2575</v>
      </c>
      <c r="R30" s="32">
        <v>0.48599999999999999</v>
      </c>
      <c r="S30" s="166">
        <v>3825</v>
      </c>
      <c r="T30" s="71">
        <v>0.45400000000000001</v>
      </c>
      <c r="U30" s="167">
        <v>14387</v>
      </c>
      <c r="V30" s="23">
        <v>0.41899999999999998</v>
      </c>
      <c r="W30" s="26">
        <v>2692</v>
      </c>
      <c r="X30" s="33">
        <v>0.55900000000000005</v>
      </c>
      <c r="Y30" s="34">
        <v>5055</v>
      </c>
      <c r="Z30" s="28">
        <v>0.54300000000000004</v>
      </c>
      <c r="AA30" s="34">
        <v>3869</v>
      </c>
      <c r="AB30" s="28">
        <v>0.52</v>
      </c>
      <c r="AC30" s="34">
        <v>3909</v>
      </c>
      <c r="AD30" s="28">
        <v>0.35099999999999998</v>
      </c>
      <c r="AE30" s="35">
        <v>15525</v>
      </c>
      <c r="AF30" s="33">
        <v>0.47399999999999998</v>
      </c>
      <c r="AG30" s="26">
        <v>3346</v>
      </c>
      <c r="AH30" s="33">
        <v>0.41899999999999998</v>
      </c>
      <c r="AI30" s="34">
        <v>3626</v>
      </c>
      <c r="AJ30" s="36">
        <v>0.42699999999999999</v>
      </c>
      <c r="AK30" s="34">
        <v>3250</v>
      </c>
      <c r="AL30" s="36">
        <v>0.44</v>
      </c>
      <c r="AM30" s="34">
        <v>5366</v>
      </c>
      <c r="AN30" s="36">
        <v>0.38100000000000001</v>
      </c>
      <c r="AO30" s="35">
        <v>15588</v>
      </c>
      <c r="AP30" s="37">
        <v>0.41099999999999998</v>
      </c>
      <c r="AQ30" s="35">
        <v>4107</v>
      </c>
      <c r="AR30" s="37">
        <v>0.56999999999999995</v>
      </c>
      <c r="AS30" s="38">
        <v>4638</v>
      </c>
      <c r="AT30" s="36">
        <v>0.624</v>
      </c>
      <c r="AU30" s="38">
        <v>3627</v>
      </c>
      <c r="AV30" s="28">
        <v>0.61099999999999999</v>
      </c>
      <c r="AW30" s="38">
        <v>4775</v>
      </c>
      <c r="AX30" s="36">
        <v>0.63200000000000001</v>
      </c>
      <c r="AY30" s="35">
        <v>17147</v>
      </c>
      <c r="AZ30" s="37">
        <v>0.61</v>
      </c>
      <c r="BA30" s="26">
        <v>6164</v>
      </c>
      <c r="BB30" s="28">
        <v>0.752</v>
      </c>
      <c r="BC30" s="29">
        <v>6659</v>
      </c>
      <c r="BD30" s="28">
        <v>0.74</v>
      </c>
      <c r="BE30" s="38">
        <v>5855</v>
      </c>
      <c r="BF30" s="28">
        <v>0.65</v>
      </c>
      <c r="BG30" s="73">
        <v>8041</v>
      </c>
      <c r="BH30" s="40">
        <v>0.69594945473429115</v>
      </c>
      <c r="BI30" s="26">
        <v>26719</v>
      </c>
      <c r="BJ30" s="40">
        <v>0.70666490346469191</v>
      </c>
      <c r="BK30" s="101">
        <v>6972</v>
      </c>
      <c r="BL30" s="28">
        <v>0.74</v>
      </c>
      <c r="BM30" s="29">
        <v>5476</v>
      </c>
      <c r="BN30" s="28">
        <v>0.68</v>
      </c>
      <c r="BO30" s="30">
        <v>7688</v>
      </c>
      <c r="BP30" s="43">
        <v>0.74</v>
      </c>
      <c r="BQ30" s="99">
        <v>16665</v>
      </c>
      <c r="BR30" s="28">
        <v>0.84</v>
      </c>
      <c r="BS30" s="26">
        <v>36801</v>
      </c>
      <c r="BT30" s="40">
        <v>0.77</v>
      </c>
      <c r="BU30" s="99">
        <v>12629</v>
      </c>
      <c r="BV30" s="28">
        <v>0.78</v>
      </c>
      <c r="BW30" s="29">
        <v>9695</v>
      </c>
      <c r="BX30" s="28">
        <v>0.62</v>
      </c>
      <c r="BY30" s="30">
        <v>13694</v>
      </c>
      <c r="BZ30" s="43">
        <v>0.82</v>
      </c>
      <c r="CA30" s="44">
        <v>10412</v>
      </c>
      <c r="CB30" s="28">
        <v>0.65</v>
      </c>
      <c r="CC30" s="26">
        <v>46430</v>
      </c>
      <c r="CD30" s="74">
        <v>0.72</v>
      </c>
      <c r="CE30" s="99">
        <v>13409</v>
      </c>
      <c r="CF30" s="28">
        <v>0.75799886941775019</v>
      </c>
      <c r="CG30" s="30">
        <v>7312</v>
      </c>
      <c r="CH30" s="28">
        <v>0.68107302533532044</v>
      </c>
      <c r="CI30" s="42">
        <v>8465</v>
      </c>
      <c r="CJ30" s="28">
        <v>0.68008355427010525</v>
      </c>
      <c r="CK30" s="39">
        <v>3691</v>
      </c>
      <c r="CL30" s="40">
        <v>0.43556761859806464</v>
      </c>
      <c r="CM30" s="35">
        <v>32877</v>
      </c>
      <c r="CN30" s="45">
        <v>0.66624110888199894</v>
      </c>
      <c r="CO30" s="35">
        <v>40258</v>
      </c>
      <c r="CP30" s="45">
        <v>0.66341479491785182</v>
      </c>
      <c r="CQ30" s="99">
        <v>11871</v>
      </c>
      <c r="CR30" s="28">
        <v>0.75014218009478673</v>
      </c>
      <c r="CS30" s="30">
        <v>9329</v>
      </c>
      <c r="CT30" s="28">
        <v>0.63089199972949217</v>
      </c>
      <c r="CU30" s="42">
        <v>10807</v>
      </c>
      <c r="CV30" s="28">
        <v>0.71716769526843183</v>
      </c>
      <c r="CW30" s="39">
        <v>12187</v>
      </c>
      <c r="CX30" s="40">
        <v>0.62261162766935729</v>
      </c>
      <c r="CY30" s="35">
        <v>44194</v>
      </c>
      <c r="CZ30" s="45">
        <v>0.6772507853804306</v>
      </c>
      <c r="DA30" s="99">
        <v>11602</v>
      </c>
      <c r="DB30" s="28">
        <v>0.71714674248980093</v>
      </c>
      <c r="DC30" s="30">
        <v>10769</v>
      </c>
      <c r="DD30" s="28">
        <v>0.72270317428360509</v>
      </c>
      <c r="DE30" s="42">
        <v>10984</v>
      </c>
      <c r="DF30" s="28">
        <v>0.7730855855855856</v>
      </c>
      <c r="DG30" s="39">
        <v>17647</v>
      </c>
      <c r="DH30" s="40">
        <v>0.81915239288864128</v>
      </c>
      <c r="DI30" s="35">
        <v>51002</v>
      </c>
      <c r="DJ30" s="45">
        <v>0.76316025736944482</v>
      </c>
      <c r="DK30" s="136">
        <v>10645</v>
      </c>
      <c r="DL30" s="137" t="s">
        <v>117</v>
      </c>
      <c r="DM30" s="30">
        <v>14389</v>
      </c>
      <c r="DN30" s="137" t="s">
        <v>117</v>
      </c>
      <c r="DO30" s="123">
        <v>12589</v>
      </c>
      <c r="DP30" s="37">
        <v>0.76898173599657926</v>
      </c>
      <c r="DQ30" s="123">
        <v>22832</v>
      </c>
      <c r="DR30" s="41">
        <v>0.84700994212791214</v>
      </c>
      <c r="DS30" s="122">
        <v>60454</v>
      </c>
      <c r="DT30" s="41">
        <v>0.80958311571786323</v>
      </c>
      <c r="DU30" s="121">
        <v>10490</v>
      </c>
      <c r="DV30" s="41">
        <v>0.70327165459908825</v>
      </c>
      <c r="DW30" s="123">
        <v>12121</v>
      </c>
      <c r="DX30" s="41">
        <v>0.72698374617645289</v>
      </c>
      <c r="DY30" s="123">
        <v>21821</v>
      </c>
      <c r="DZ30" s="41">
        <v>0.88949127669982064</v>
      </c>
      <c r="EA30" s="123">
        <v>30812</v>
      </c>
      <c r="EB30" s="41">
        <v>0.7196711356098473</v>
      </c>
      <c r="EC30" s="122">
        <v>75244</v>
      </c>
      <c r="ED30" s="45">
        <v>0.7605397483196038</v>
      </c>
      <c r="EE30" s="121">
        <v>10490</v>
      </c>
      <c r="EF30" s="37">
        <v>0.70327165459908825</v>
      </c>
      <c r="EG30" s="123">
        <v>12121</v>
      </c>
      <c r="EH30" s="37">
        <v>0.72698374617645289</v>
      </c>
      <c r="EI30" s="123">
        <v>21821</v>
      </c>
      <c r="EJ30" s="41">
        <v>0.88949127669982064</v>
      </c>
      <c r="EK30" s="123">
        <v>30812</v>
      </c>
      <c r="EL30" s="41">
        <v>0.7196711356098473</v>
      </c>
      <c r="EM30" s="122">
        <v>75244</v>
      </c>
      <c r="EN30" s="45">
        <v>0.7605397483196038</v>
      </c>
      <c r="EO30" s="121">
        <v>13339</v>
      </c>
      <c r="EP30" s="137">
        <f>+EO30/EO$29</f>
        <v>0.84848292093378286</v>
      </c>
      <c r="EQ30" s="148">
        <v>12995</v>
      </c>
      <c r="ER30" s="137">
        <f>+EQ30/EQ$29</f>
        <v>0.7980716084259657</v>
      </c>
      <c r="ES30" s="148">
        <v>15724</v>
      </c>
      <c r="ET30" s="137">
        <f>+ES30/ES$29</f>
        <v>0.92093241185428132</v>
      </c>
      <c r="EU30" s="148">
        <v>14722</v>
      </c>
      <c r="EV30" s="134">
        <f>+EU30/EU$29</f>
        <v>0.86018112766579025</v>
      </c>
      <c r="EW30" s="150">
        <v>56780</v>
      </c>
      <c r="EX30" s="135">
        <f>+EW30/EW$29</f>
        <v>0.85779463085220486</v>
      </c>
      <c r="EY30" s="121">
        <v>9868</v>
      </c>
      <c r="EZ30" s="137">
        <f>+EY30/EY$29</f>
        <v>0.86341762183918103</v>
      </c>
      <c r="FA30" s="148">
        <v>14748</v>
      </c>
      <c r="FB30" s="139">
        <f>+FA30/FA$29</f>
        <v>0.81634008635004984</v>
      </c>
      <c r="FC30" s="163">
        <v>15845</v>
      </c>
      <c r="FD30" s="137">
        <f>+FC30/FC$29</f>
        <v>0.81637384718429595</v>
      </c>
      <c r="FE30" s="163">
        <v>18394</v>
      </c>
      <c r="FF30" s="137">
        <f>+FE30/FE$29</f>
        <v>0.79562264803840999</v>
      </c>
      <c r="FG30" s="163">
        <v>58855</v>
      </c>
      <c r="FH30" s="135">
        <f>+FG30/FG$29</f>
        <v>0.81716951529372561</v>
      </c>
      <c r="FI30" s="121">
        <v>15542</v>
      </c>
      <c r="FJ30" s="112">
        <f>+FI30/FI$29</f>
        <v>0.83446979865771809</v>
      </c>
      <c r="FK30" s="122">
        <v>14569</v>
      </c>
      <c r="FL30" s="112">
        <f>+FK30/FK$29</f>
        <v>0.96945701357466063</v>
      </c>
      <c r="FM30" s="163">
        <v>17139</v>
      </c>
      <c r="FN30" s="112">
        <f>+FM30/FM$29</f>
        <v>0.89061525670338804</v>
      </c>
      <c r="FO30" s="163">
        <v>22719</v>
      </c>
      <c r="FP30" s="112">
        <f>+FO30/FO$29</f>
        <v>0.85907131513272328</v>
      </c>
      <c r="FQ30" s="122">
        <v>69969</v>
      </c>
      <c r="FR30" s="116">
        <f>+FQ30/FQ$29</f>
        <v>0.8818547319864386</v>
      </c>
      <c r="FS30" s="121">
        <v>17471</v>
      </c>
      <c r="FT30" s="112">
        <f>+FS30/FS$29</f>
        <v>0.94575867482271425</v>
      </c>
      <c r="FU30" s="122">
        <v>16135</v>
      </c>
      <c r="FV30" s="112">
        <f>+FU30/FU$29</f>
        <v>0.93547077922077926</v>
      </c>
      <c r="FW30" s="163">
        <v>16512</v>
      </c>
      <c r="FX30" s="112">
        <f>+FW30/FW$29</f>
        <v>0.92519751218692214</v>
      </c>
      <c r="FY30" s="163"/>
      <c r="FZ30" s="112"/>
      <c r="GA30" s="122"/>
      <c r="GB30" s="116"/>
    </row>
    <row r="31" spans="1:184" ht="16" x14ac:dyDescent="0.35">
      <c r="A31" s="21" t="s">
        <v>96</v>
      </c>
      <c r="B31" s="90" t="s">
        <v>100</v>
      </c>
      <c r="C31" s="111" t="s">
        <v>102</v>
      </c>
      <c r="D31" s="112" t="s">
        <v>102</v>
      </c>
      <c r="E31" s="112" t="s">
        <v>102</v>
      </c>
      <c r="F31" s="112" t="s">
        <v>102</v>
      </c>
      <c r="G31" s="112" t="s">
        <v>102</v>
      </c>
      <c r="H31" s="112" t="s">
        <v>102</v>
      </c>
      <c r="I31" s="112" t="s">
        <v>102</v>
      </c>
      <c r="J31" s="114" t="s">
        <v>103</v>
      </c>
      <c r="K31" s="113" t="s">
        <v>102</v>
      </c>
      <c r="L31" s="114" t="s">
        <v>103</v>
      </c>
      <c r="M31" s="111" t="s">
        <v>102</v>
      </c>
      <c r="N31" s="112" t="s">
        <v>102</v>
      </c>
      <c r="O31" s="112" t="s">
        <v>102</v>
      </c>
      <c r="P31" s="112" t="s">
        <v>102</v>
      </c>
      <c r="Q31" s="112" t="s">
        <v>102</v>
      </c>
      <c r="R31" s="112" t="s">
        <v>102</v>
      </c>
      <c r="S31" s="112" t="s">
        <v>102</v>
      </c>
      <c r="T31" s="114" t="s">
        <v>103</v>
      </c>
      <c r="U31" s="113" t="s">
        <v>102</v>
      </c>
      <c r="V31" s="114" t="s">
        <v>103</v>
      </c>
      <c r="W31" s="111" t="s">
        <v>102</v>
      </c>
      <c r="X31" s="112" t="s">
        <v>102</v>
      </c>
      <c r="Y31" s="112" t="s">
        <v>102</v>
      </c>
      <c r="Z31" s="112" t="s">
        <v>102</v>
      </c>
      <c r="AA31" s="112" t="s">
        <v>102</v>
      </c>
      <c r="AB31" s="112" t="s">
        <v>102</v>
      </c>
      <c r="AC31" s="112" t="s">
        <v>102</v>
      </c>
      <c r="AD31" s="114" t="s">
        <v>103</v>
      </c>
      <c r="AE31" s="113" t="s">
        <v>102</v>
      </c>
      <c r="AF31" s="114" t="s">
        <v>103</v>
      </c>
      <c r="AG31" s="111" t="s">
        <v>102</v>
      </c>
      <c r="AH31" s="112" t="s">
        <v>102</v>
      </c>
      <c r="AI31" s="112" t="s">
        <v>102</v>
      </c>
      <c r="AJ31" s="112" t="s">
        <v>102</v>
      </c>
      <c r="AK31" s="112" t="s">
        <v>102</v>
      </c>
      <c r="AL31" s="112" t="s">
        <v>102</v>
      </c>
      <c r="AM31" s="112" t="s">
        <v>102</v>
      </c>
      <c r="AN31" s="114" t="s">
        <v>103</v>
      </c>
      <c r="AO31" s="113" t="s">
        <v>102</v>
      </c>
      <c r="AP31" s="114" t="s">
        <v>103</v>
      </c>
      <c r="AQ31" s="111" t="s">
        <v>102</v>
      </c>
      <c r="AR31" s="112" t="s">
        <v>102</v>
      </c>
      <c r="AS31" s="112" t="s">
        <v>102</v>
      </c>
      <c r="AT31" s="112" t="s">
        <v>102</v>
      </c>
      <c r="AU31" s="112" t="s">
        <v>102</v>
      </c>
      <c r="AV31" s="112" t="s">
        <v>102</v>
      </c>
      <c r="AW31" s="112" t="s">
        <v>102</v>
      </c>
      <c r="AX31" s="114" t="s">
        <v>103</v>
      </c>
      <c r="AY31" s="113" t="s">
        <v>102</v>
      </c>
      <c r="AZ31" s="114" t="s">
        <v>103</v>
      </c>
      <c r="BA31" s="111" t="s">
        <v>102</v>
      </c>
      <c r="BB31" s="112" t="s">
        <v>102</v>
      </c>
      <c r="BC31" s="112" t="s">
        <v>102</v>
      </c>
      <c r="BD31" s="112" t="s">
        <v>102</v>
      </c>
      <c r="BE31" s="112" t="s">
        <v>102</v>
      </c>
      <c r="BF31" s="112" t="s">
        <v>102</v>
      </c>
      <c r="BG31" s="112" t="s">
        <v>102</v>
      </c>
      <c r="BH31" s="114" t="s">
        <v>103</v>
      </c>
      <c r="BI31" s="113" t="s">
        <v>102</v>
      </c>
      <c r="BJ31" s="114" t="s">
        <v>103</v>
      </c>
      <c r="BK31" s="111" t="s">
        <v>102</v>
      </c>
      <c r="BL31" s="112" t="s">
        <v>102</v>
      </c>
      <c r="BM31" s="112" t="s">
        <v>102</v>
      </c>
      <c r="BN31" s="112" t="s">
        <v>102</v>
      </c>
      <c r="BO31" s="112" t="s">
        <v>102</v>
      </c>
      <c r="BP31" s="112" t="s">
        <v>102</v>
      </c>
      <c r="BQ31" s="112" t="s">
        <v>102</v>
      </c>
      <c r="BR31" s="114" t="s">
        <v>103</v>
      </c>
      <c r="BS31" s="113" t="s">
        <v>102</v>
      </c>
      <c r="BT31" s="114" t="s">
        <v>103</v>
      </c>
      <c r="BU31" s="111" t="s">
        <v>102</v>
      </c>
      <c r="BV31" s="112" t="s">
        <v>102</v>
      </c>
      <c r="BW31" s="112" t="s">
        <v>102</v>
      </c>
      <c r="BX31" s="112" t="s">
        <v>102</v>
      </c>
      <c r="BY31" s="112" t="s">
        <v>102</v>
      </c>
      <c r="BZ31" s="112" t="s">
        <v>102</v>
      </c>
      <c r="CA31" s="112" t="s">
        <v>102</v>
      </c>
      <c r="CB31" s="114" t="s">
        <v>103</v>
      </c>
      <c r="CC31" s="113" t="s">
        <v>102</v>
      </c>
      <c r="CD31" s="119" t="s">
        <v>103</v>
      </c>
      <c r="CE31" s="118" t="s">
        <v>102</v>
      </c>
      <c r="CF31" s="112" t="s">
        <v>102</v>
      </c>
      <c r="CG31" s="112" t="s">
        <v>102</v>
      </c>
      <c r="CH31" s="112" t="s">
        <v>102</v>
      </c>
      <c r="CI31" s="112" t="s">
        <v>102</v>
      </c>
      <c r="CJ31" s="112" t="s">
        <v>102</v>
      </c>
      <c r="CK31" s="112" t="s">
        <v>102</v>
      </c>
      <c r="CL31" s="114" t="s">
        <v>103</v>
      </c>
      <c r="CM31" s="113" t="s">
        <v>102</v>
      </c>
      <c r="CN31" s="119" t="s">
        <v>103</v>
      </c>
      <c r="CO31" s="118" t="s">
        <v>102</v>
      </c>
      <c r="CP31" s="116" t="s">
        <v>102</v>
      </c>
      <c r="CQ31" s="113" t="s">
        <v>102</v>
      </c>
      <c r="CR31" s="112" t="s">
        <v>102</v>
      </c>
      <c r="CS31" s="112" t="s">
        <v>102</v>
      </c>
      <c r="CT31" s="112" t="s">
        <v>102</v>
      </c>
      <c r="CU31" s="112" t="s">
        <v>102</v>
      </c>
      <c r="CV31" s="115" t="s">
        <v>103</v>
      </c>
      <c r="CW31" s="113" t="s">
        <v>102</v>
      </c>
      <c r="CX31" s="114" t="s">
        <v>103</v>
      </c>
      <c r="CY31" s="111" t="s">
        <v>102</v>
      </c>
      <c r="CZ31" s="116" t="s">
        <v>102</v>
      </c>
      <c r="DA31" s="99">
        <v>8484</v>
      </c>
      <c r="DB31" s="28">
        <v>0.52441587340833229</v>
      </c>
      <c r="DC31" s="30">
        <v>7793</v>
      </c>
      <c r="DD31" s="28">
        <v>0.52298503456143886</v>
      </c>
      <c r="DE31" s="42">
        <v>8185</v>
      </c>
      <c r="DF31" s="28">
        <v>0.57608389639639634</v>
      </c>
      <c r="DG31" s="39">
        <v>12728</v>
      </c>
      <c r="DH31" s="40">
        <v>0.59081836327345305</v>
      </c>
      <c r="DI31" s="35">
        <v>37190</v>
      </c>
      <c r="DJ31" s="45">
        <v>0.55648660781086334</v>
      </c>
      <c r="DK31" s="136">
        <v>8544</v>
      </c>
      <c r="DL31" s="137" t="s">
        <v>117</v>
      </c>
      <c r="DM31" s="30">
        <v>11365</v>
      </c>
      <c r="DN31" s="137" t="s">
        <v>117</v>
      </c>
      <c r="DO31" s="123">
        <v>9427</v>
      </c>
      <c r="DP31" s="37">
        <v>0.57583531855109649</v>
      </c>
      <c r="DQ31" s="123">
        <v>18222</v>
      </c>
      <c r="DR31" s="41">
        <v>0.67599050304199437</v>
      </c>
      <c r="DS31" s="122">
        <v>47557</v>
      </c>
      <c r="DT31" s="41">
        <v>0.63687008691227087</v>
      </c>
      <c r="DU31" s="121">
        <v>8308</v>
      </c>
      <c r="DV31" s="41">
        <v>0.5569857870742827</v>
      </c>
      <c r="DW31" s="123">
        <v>9091</v>
      </c>
      <c r="DX31" s="41">
        <v>0.54525280393450493</v>
      </c>
      <c r="DY31" s="123">
        <v>10445</v>
      </c>
      <c r="DZ31" s="41">
        <v>0.42577042230556006</v>
      </c>
      <c r="EA31" s="123">
        <v>24869</v>
      </c>
      <c r="EB31" s="41">
        <v>0.58086140047647961</v>
      </c>
      <c r="EC31" s="122">
        <v>52713</v>
      </c>
      <c r="ED31" s="45">
        <v>0.53280436650325969</v>
      </c>
      <c r="EE31" s="121">
        <v>7964</v>
      </c>
      <c r="EF31" s="37">
        <v>0.53392330383480824</v>
      </c>
      <c r="EG31" s="123">
        <v>8753</v>
      </c>
      <c r="EH31" s="37">
        <v>0.52498050740718527</v>
      </c>
      <c r="EI31" s="123">
        <v>10041</v>
      </c>
      <c r="EJ31" s="41">
        <v>0.40930213598565141</v>
      </c>
      <c r="EK31" s="123">
        <v>24120</v>
      </c>
      <c r="EL31" s="41">
        <v>0.56336712290372304</v>
      </c>
      <c r="EM31" s="122">
        <v>50878</v>
      </c>
      <c r="EN31" s="45">
        <v>0.51425683529590138</v>
      </c>
      <c r="EO31" s="121">
        <v>10504</v>
      </c>
      <c r="EP31" s="137">
        <f>+EO31/EO$29</f>
        <v>0.66815088098721453</v>
      </c>
      <c r="EQ31" s="148">
        <v>8782</v>
      </c>
      <c r="ER31" s="137">
        <f>+EQ31/EQ$29</f>
        <v>0.53933550328563529</v>
      </c>
      <c r="ES31" s="148">
        <v>10267</v>
      </c>
      <c r="ET31" s="137">
        <f>+ES31/ES$29</f>
        <v>0.60132364999414312</v>
      </c>
      <c r="EU31" s="148">
        <v>10884</v>
      </c>
      <c r="EV31" s="134">
        <f>+EU31/EU$29</f>
        <v>0.63593339176161257</v>
      </c>
      <c r="EW31" s="150">
        <v>40437</v>
      </c>
      <c r="EX31" s="135">
        <f>+EW31/EW$29</f>
        <v>0.6108954119015606</v>
      </c>
      <c r="EY31" s="121">
        <v>6749</v>
      </c>
      <c r="EZ31" s="137">
        <f>+EY31/EY$29</f>
        <v>0.59051535567416225</v>
      </c>
      <c r="FA31" s="148">
        <v>11393</v>
      </c>
      <c r="FB31" s="139">
        <f>+FA31/FA$29</f>
        <v>0.63063212664673973</v>
      </c>
      <c r="FC31" s="163">
        <v>11996</v>
      </c>
      <c r="FD31" s="137">
        <f>+FC31/FC$29</f>
        <v>0.61806378484208357</v>
      </c>
      <c r="FE31" s="163">
        <v>12863</v>
      </c>
      <c r="FF31" s="137">
        <f>+FE31/FE$29</f>
        <v>0.55638219646178466</v>
      </c>
      <c r="FG31" s="163">
        <v>43001</v>
      </c>
      <c r="FH31" s="135">
        <f>+FG31/FG$29</f>
        <v>0.59704538827874432</v>
      </c>
      <c r="FI31" s="121">
        <v>11821</v>
      </c>
      <c r="FJ31" s="112">
        <f>+FI31/FI$29</f>
        <v>0.63468456375838922</v>
      </c>
      <c r="FK31" s="122">
        <v>10196</v>
      </c>
      <c r="FL31" s="112">
        <f>+FK31/FK$29</f>
        <v>0.67846686185786531</v>
      </c>
      <c r="FM31" s="163">
        <v>12960</v>
      </c>
      <c r="FN31" s="112">
        <f>+FM31/FM$29</f>
        <v>0.67345666181667008</v>
      </c>
      <c r="FO31" s="163">
        <v>15697</v>
      </c>
      <c r="FP31" s="112">
        <f>+FO31/FO$29</f>
        <v>0.59354911895938889</v>
      </c>
      <c r="FQ31" s="122">
        <v>50674</v>
      </c>
      <c r="FR31" s="116">
        <f>+FQ31/FQ$29</f>
        <v>0.63867007801570397</v>
      </c>
      <c r="FS31" s="121">
        <v>11834</v>
      </c>
      <c r="FT31" s="112">
        <f>+FS31/FS$29</f>
        <v>0.64061062090618737</v>
      </c>
      <c r="FU31" s="122">
        <v>12318</v>
      </c>
      <c r="FV31" s="112">
        <f>+FU31/FU$29</f>
        <v>0.71416975881261591</v>
      </c>
      <c r="FW31" s="163">
        <v>11705</v>
      </c>
      <c r="FX31" s="112">
        <f>+FW31/FW$29</f>
        <v>0.65585252423376483</v>
      </c>
      <c r="FY31" s="163"/>
      <c r="FZ31" s="112"/>
      <c r="GA31" s="122"/>
      <c r="GB31" s="116"/>
    </row>
    <row r="32" spans="1:184" ht="16" x14ac:dyDescent="0.35">
      <c r="A32" s="21" t="s">
        <v>97</v>
      </c>
      <c r="B32" s="90" t="s">
        <v>101</v>
      </c>
      <c r="C32" s="111" t="s">
        <v>102</v>
      </c>
      <c r="D32" s="112" t="s">
        <v>102</v>
      </c>
      <c r="E32" s="112" t="s">
        <v>102</v>
      </c>
      <c r="F32" s="112" t="s">
        <v>102</v>
      </c>
      <c r="G32" s="112" t="s">
        <v>102</v>
      </c>
      <c r="H32" s="112" t="s">
        <v>102</v>
      </c>
      <c r="I32" s="112" t="s">
        <v>102</v>
      </c>
      <c r="J32" s="114" t="s">
        <v>103</v>
      </c>
      <c r="K32" s="113" t="s">
        <v>102</v>
      </c>
      <c r="L32" s="114" t="s">
        <v>103</v>
      </c>
      <c r="M32" s="111" t="s">
        <v>102</v>
      </c>
      <c r="N32" s="112" t="s">
        <v>102</v>
      </c>
      <c r="O32" s="112" t="s">
        <v>102</v>
      </c>
      <c r="P32" s="112" t="s">
        <v>102</v>
      </c>
      <c r="Q32" s="112" t="s">
        <v>102</v>
      </c>
      <c r="R32" s="112" t="s">
        <v>102</v>
      </c>
      <c r="S32" s="112" t="s">
        <v>102</v>
      </c>
      <c r="T32" s="114" t="s">
        <v>103</v>
      </c>
      <c r="U32" s="113" t="s">
        <v>102</v>
      </c>
      <c r="V32" s="114" t="s">
        <v>103</v>
      </c>
      <c r="W32" s="111" t="s">
        <v>102</v>
      </c>
      <c r="X32" s="112" t="s">
        <v>102</v>
      </c>
      <c r="Y32" s="112" t="s">
        <v>102</v>
      </c>
      <c r="Z32" s="112" t="s">
        <v>102</v>
      </c>
      <c r="AA32" s="112" t="s">
        <v>102</v>
      </c>
      <c r="AB32" s="112" t="s">
        <v>102</v>
      </c>
      <c r="AC32" s="112" t="s">
        <v>102</v>
      </c>
      <c r="AD32" s="114" t="s">
        <v>103</v>
      </c>
      <c r="AE32" s="113" t="s">
        <v>102</v>
      </c>
      <c r="AF32" s="114" t="s">
        <v>103</v>
      </c>
      <c r="AG32" s="111" t="s">
        <v>102</v>
      </c>
      <c r="AH32" s="112" t="s">
        <v>102</v>
      </c>
      <c r="AI32" s="112" t="s">
        <v>102</v>
      </c>
      <c r="AJ32" s="112" t="s">
        <v>102</v>
      </c>
      <c r="AK32" s="112" t="s">
        <v>102</v>
      </c>
      <c r="AL32" s="112" t="s">
        <v>102</v>
      </c>
      <c r="AM32" s="112" t="s">
        <v>102</v>
      </c>
      <c r="AN32" s="114" t="s">
        <v>103</v>
      </c>
      <c r="AO32" s="113" t="s">
        <v>102</v>
      </c>
      <c r="AP32" s="114" t="s">
        <v>103</v>
      </c>
      <c r="AQ32" s="111" t="s">
        <v>102</v>
      </c>
      <c r="AR32" s="112" t="s">
        <v>102</v>
      </c>
      <c r="AS32" s="112" t="s">
        <v>102</v>
      </c>
      <c r="AT32" s="112" t="s">
        <v>102</v>
      </c>
      <c r="AU32" s="112" t="s">
        <v>102</v>
      </c>
      <c r="AV32" s="112" t="s">
        <v>102</v>
      </c>
      <c r="AW32" s="112" t="s">
        <v>102</v>
      </c>
      <c r="AX32" s="114" t="s">
        <v>103</v>
      </c>
      <c r="AY32" s="113" t="s">
        <v>102</v>
      </c>
      <c r="AZ32" s="114" t="s">
        <v>103</v>
      </c>
      <c r="BA32" s="111" t="s">
        <v>102</v>
      </c>
      <c r="BB32" s="112" t="s">
        <v>102</v>
      </c>
      <c r="BC32" s="112" t="s">
        <v>102</v>
      </c>
      <c r="BD32" s="112" t="s">
        <v>102</v>
      </c>
      <c r="BE32" s="112" t="s">
        <v>102</v>
      </c>
      <c r="BF32" s="112" t="s">
        <v>102</v>
      </c>
      <c r="BG32" s="112" t="s">
        <v>102</v>
      </c>
      <c r="BH32" s="114" t="s">
        <v>103</v>
      </c>
      <c r="BI32" s="113" t="s">
        <v>102</v>
      </c>
      <c r="BJ32" s="114" t="s">
        <v>103</v>
      </c>
      <c r="BK32" s="111" t="s">
        <v>102</v>
      </c>
      <c r="BL32" s="112" t="s">
        <v>102</v>
      </c>
      <c r="BM32" s="112" t="s">
        <v>102</v>
      </c>
      <c r="BN32" s="112" t="s">
        <v>102</v>
      </c>
      <c r="BO32" s="112" t="s">
        <v>102</v>
      </c>
      <c r="BP32" s="112" t="s">
        <v>102</v>
      </c>
      <c r="BQ32" s="112" t="s">
        <v>102</v>
      </c>
      <c r="BR32" s="114" t="s">
        <v>103</v>
      </c>
      <c r="BS32" s="113" t="s">
        <v>102</v>
      </c>
      <c r="BT32" s="114" t="s">
        <v>103</v>
      </c>
      <c r="BU32" s="111" t="s">
        <v>102</v>
      </c>
      <c r="BV32" s="112" t="s">
        <v>102</v>
      </c>
      <c r="BW32" s="112" t="s">
        <v>102</v>
      </c>
      <c r="BX32" s="112" t="s">
        <v>102</v>
      </c>
      <c r="BY32" s="112" t="s">
        <v>102</v>
      </c>
      <c r="BZ32" s="112" t="s">
        <v>102</v>
      </c>
      <c r="CA32" s="112" t="s">
        <v>102</v>
      </c>
      <c r="CB32" s="114" t="s">
        <v>103</v>
      </c>
      <c r="CC32" s="113" t="s">
        <v>102</v>
      </c>
      <c r="CD32" s="119" t="s">
        <v>103</v>
      </c>
      <c r="CE32" s="118" t="s">
        <v>102</v>
      </c>
      <c r="CF32" s="112" t="s">
        <v>102</v>
      </c>
      <c r="CG32" s="112" t="s">
        <v>102</v>
      </c>
      <c r="CH32" s="112" t="s">
        <v>102</v>
      </c>
      <c r="CI32" s="112" t="s">
        <v>102</v>
      </c>
      <c r="CJ32" s="112" t="s">
        <v>102</v>
      </c>
      <c r="CK32" s="112" t="s">
        <v>102</v>
      </c>
      <c r="CL32" s="114" t="s">
        <v>103</v>
      </c>
      <c r="CM32" s="113" t="s">
        <v>102</v>
      </c>
      <c r="CN32" s="119" t="s">
        <v>103</v>
      </c>
      <c r="CO32" s="118" t="s">
        <v>102</v>
      </c>
      <c r="CP32" s="116" t="s">
        <v>102</v>
      </c>
      <c r="CQ32" s="113" t="s">
        <v>102</v>
      </c>
      <c r="CR32" s="112" t="s">
        <v>102</v>
      </c>
      <c r="CS32" s="112" t="s">
        <v>102</v>
      </c>
      <c r="CT32" s="112" t="s">
        <v>102</v>
      </c>
      <c r="CU32" s="112" t="s">
        <v>102</v>
      </c>
      <c r="CV32" s="115" t="s">
        <v>103</v>
      </c>
      <c r="CW32" s="113" t="s">
        <v>102</v>
      </c>
      <c r="CX32" s="114" t="s">
        <v>103</v>
      </c>
      <c r="CY32" s="111" t="s">
        <v>102</v>
      </c>
      <c r="CZ32" s="116" t="s">
        <v>102</v>
      </c>
      <c r="DA32" s="99">
        <v>3118</v>
      </c>
      <c r="DB32" s="28">
        <v>0.19273086908146866</v>
      </c>
      <c r="DC32" s="30">
        <v>2976</v>
      </c>
      <c r="DD32" s="28">
        <v>0.19971813972216629</v>
      </c>
      <c r="DE32" s="42">
        <v>2798</v>
      </c>
      <c r="DF32" s="28">
        <v>0.19693130630630631</v>
      </c>
      <c r="DG32" s="39">
        <v>4920</v>
      </c>
      <c r="DH32" s="40">
        <v>0.22838044840551455</v>
      </c>
      <c r="DI32" s="35">
        <v>13812</v>
      </c>
      <c r="DJ32" s="45">
        <v>0.20667364955858147</v>
      </c>
      <c r="DK32" s="136">
        <v>2101</v>
      </c>
      <c r="DL32" s="137" t="s">
        <v>117</v>
      </c>
      <c r="DM32" s="30">
        <v>3024</v>
      </c>
      <c r="DN32" s="137" t="s">
        <v>117</v>
      </c>
      <c r="DO32" s="123">
        <v>3162</v>
      </c>
      <c r="DP32" s="37">
        <v>0.19314641744548286</v>
      </c>
      <c r="DQ32" s="123">
        <v>4610</v>
      </c>
      <c r="DR32" s="41">
        <v>0.1710194390859178</v>
      </c>
      <c r="DS32" s="122">
        <v>12897</v>
      </c>
      <c r="DT32" s="41">
        <v>0.17271302880559239</v>
      </c>
      <c r="DU32" s="121">
        <v>2182</v>
      </c>
      <c r="DV32" s="41">
        <v>0.14628586752480557</v>
      </c>
      <c r="DW32" s="123">
        <v>3030</v>
      </c>
      <c r="DX32" s="41">
        <v>0.18173094224194805</v>
      </c>
      <c r="DY32" s="123">
        <v>11376</v>
      </c>
      <c r="DZ32" s="41">
        <v>0.46372085439426058</v>
      </c>
      <c r="EA32" s="123">
        <v>5943</v>
      </c>
      <c r="EB32" s="41">
        <v>0.13880973513336758</v>
      </c>
      <c r="EC32" s="122">
        <v>22531</v>
      </c>
      <c r="ED32" s="45">
        <v>0.22773538181634406</v>
      </c>
      <c r="EE32" s="121">
        <v>2526</v>
      </c>
      <c r="EF32" s="37">
        <v>0.16934835076427998</v>
      </c>
      <c r="EG32" s="123">
        <v>3368</v>
      </c>
      <c r="EH32" s="37">
        <v>0.20200323876926768</v>
      </c>
      <c r="EI32" s="123">
        <v>11780</v>
      </c>
      <c r="EJ32" s="41">
        <v>0.48018914071416924</v>
      </c>
      <c r="EK32" s="123">
        <v>6692</v>
      </c>
      <c r="EL32" s="41">
        <v>0.15630401270612415</v>
      </c>
      <c r="EM32" s="122">
        <v>24366</v>
      </c>
      <c r="EN32" s="45">
        <v>0.24628291302370242</v>
      </c>
      <c r="EO32" s="121">
        <v>2835</v>
      </c>
      <c r="EP32" s="137">
        <f>+EO32/EO$29</f>
        <v>0.1803320399465683</v>
      </c>
      <c r="EQ32" s="148">
        <v>4213</v>
      </c>
      <c r="ER32" s="137">
        <f>+EQ32/EQ$29</f>
        <v>0.25873610514033041</v>
      </c>
      <c r="ES32" s="148">
        <v>5457</v>
      </c>
      <c r="ET32" s="137">
        <f>+ES32/ES$29</f>
        <v>0.3196087618601382</v>
      </c>
      <c r="EU32" s="148">
        <v>3838</v>
      </c>
      <c r="EV32" s="134">
        <f>+EU32/EU$29</f>
        <v>0.22424773590417763</v>
      </c>
      <c r="EW32" s="150">
        <v>16343</v>
      </c>
      <c r="EX32" s="135">
        <f>+EW32/EW$29</f>
        <v>0.24689921895064432</v>
      </c>
      <c r="EY32" s="121">
        <v>3119</v>
      </c>
      <c r="EZ32" s="137">
        <f>+EY32/EY$29</f>
        <v>0.27290226616501884</v>
      </c>
      <c r="FA32" s="148">
        <v>3355</v>
      </c>
      <c r="FB32" s="139">
        <f>+FA32/FA$29</f>
        <v>0.18570795970331008</v>
      </c>
      <c r="FC32" s="163">
        <v>3849</v>
      </c>
      <c r="FD32" s="137">
        <f>+FC32/FC$29</f>
        <v>0.19831006234221238</v>
      </c>
      <c r="FE32" s="163">
        <v>5531</v>
      </c>
      <c r="FF32" s="137">
        <f>+FE32/FE$29</f>
        <v>0.2392404515766253</v>
      </c>
      <c r="FG32" s="163">
        <v>15854</v>
      </c>
      <c r="FH32" s="135">
        <f>+FG32/FG$29</f>
        <v>0.22012412701498132</v>
      </c>
      <c r="FI32" s="121">
        <v>3721</v>
      </c>
      <c r="FJ32" s="112">
        <f>+FI32/FI$29</f>
        <v>0.19978523489932887</v>
      </c>
      <c r="FK32" s="122">
        <v>4373</v>
      </c>
      <c r="FL32" s="112">
        <f>+FK32/FK$29</f>
        <v>0.29099015171679532</v>
      </c>
      <c r="FM32" s="163">
        <v>4179</v>
      </c>
      <c r="FN32" s="112">
        <f>+FM32/FM$29</f>
        <v>0.21715859488671793</v>
      </c>
      <c r="FO32" s="163">
        <v>7022</v>
      </c>
      <c r="FP32" s="112">
        <f>+FO32/FO$29</f>
        <v>0.26552219617333433</v>
      </c>
      <c r="FQ32" s="122">
        <v>19295</v>
      </c>
      <c r="FR32" s="116">
        <f>+FQ32/FQ$29</f>
        <v>0.24318465397073466</v>
      </c>
      <c r="FS32" s="121">
        <v>5637</v>
      </c>
      <c r="FT32" s="112">
        <f>+FS32/FS$29</f>
        <v>0.30514805391652683</v>
      </c>
      <c r="FU32" s="122">
        <v>3817</v>
      </c>
      <c r="FV32" s="112">
        <f>+FU32/FU$29</f>
        <v>0.22130102040816327</v>
      </c>
      <c r="FW32" s="163">
        <v>4807</v>
      </c>
      <c r="FX32" s="112">
        <f>+FW32/FW$29</f>
        <v>0.26934498795315737</v>
      </c>
      <c r="FY32" s="163"/>
      <c r="FZ32" s="112"/>
      <c r="GA32" s="122"/>
      <c r="GB32" s="116"/>
    </row>
    <row r="33" spans="1:184" ht="16.5" thickBot="1" x14ac:dyDescent="0.25">
      <c r="A33" s="46" t="s">
        <v>18</v>
      </c>
      <c r="B33" s="47" t="s">
        <v>19</v>
      </c>
      <c r="C33" s="48">
        <v>2111</v>
      </c>
      <c r="D33" s="49">
        <v>0.182</v>
      </c>
      <c r="E33" s="50">
        <v>6642</v>
      </c>
      <c r="F33" s="49">
        <v>0.41899999999999998</v>
      </c>
      <c r="G33" s="50">
        <v>2253</v>
      </c>
      <c r="H33" s="49">
        <v>0.27900000000000003</v>
      </c>
      <c r="I33" s="50">
        <v>9606</v>
      </c>
      <c r="J33" s="75">
        <v>0.47699999999999998</v>
      </c>
      <c r="K33" s="52">
        <v>20612</v>
      </c>
      <c r="L33" s="76">
        <v>0.371</v>
      </c>
      <c r="M33" s="77">
        <v>2659</v>
      </c>
      <c r="N33" s="49">
        <v>0.25</v>
      </c>
      <c r="O33" s="50">
        <v>2258</v>
      </c>
      <c r="P33" s="49">
        <v>0.22600000000000001</v>
      </c>
      <c r="Q33" s="50">
        <v>1259</v>
      </c>
      <c r="R33" s="49">
        <v>0.23799999999999999</v>
      </c>
      <c r="S33" s="50">
        <v>3017</v>
      </c>
      <c r="T33" s="75">
        <v>0.35799999999999998</v>
      </c>
      <c r="U33" s="52">
        <v>9193</v>
      </c>
      <c r="V33" s="51">
        <v>0.26800000000000002</v>
      </c>
      <c r="W33" s="55">
        <v>1377</v>
      </c>
      <c r="X33" s="56">
        <v>0.28599999999999998</v>
      </c>
      <c r="Y33" s="57">
        <v>1715</v>
      </c>
      <c r="Z33" s="58">
        <v>0.184</v>
      </c>
      <c r="AA33" s="57">
        <v>1917</v>
      </c>
      <c r="AB33" s="58">
        <v>0.25800000000000001</v>
      </c>
      <c r="AC33" s="57">
        <v>3414</v>
      </c>
      <c r="AD33" s="58">
        <v>0.30599999999999999</v>
      </c>
      <c r="AE33" s="59">
        <v>8423</v>
      </c>
      <c r="AF33" s="56">
        <v>0.25800000000000001</v>
      </c>
      <c r="AG33" s="55">
        <v>1673</v>
      </c>
      <c r="AH33" s="56">
        <v>0.20899999999999999</v>
      </c>
      <c r="AI33" s="57">
        <v>2357</v>
      </c>
      <c r="AJ33" s="60">
        <v>0.27800000000000002</v>
      </c>
      <c r="AK33" s="57">
        <v>2390</v>
      </c>
      <c r="AL33" s="60">
        <v>0.32300000000000001</v>
      </c>
      <c r="AM33" s="57">
        <v>6450</v>
      </c>
      <c r="AN33" s="60">
        <v>0.45700000000000002</v>
      </c>
      <c r="AO33" s="59">
        <v>12870</v>
      </c>
      <c r="AP33" s="61">
        <v>0.33900000000000002</v>
      </c>
      <c r="AQ33" s="59">
        <v>1331</v>
      </c>
      <c r="AR33" s="61">
        <v>0.184</v>
      </c>
      <c r="AS33" s="62">
        <v>1249</v>
      </c>
      <c r="AT33" s="60">
        <v>0.16800000000000001</v>
      </c>
      <c r="AU33" s="62">
        <v>707</v>
      </c>
      <c r="AV33" s="58">
        <v>0.11899999999999999</v>
      </c>
      <c r="AW33" s="62">
        <v>1171</v>
      </c>
      <c r="AX33" s="60">
        <v>0.155</v>
      </c>
      <c r="AY33" s="59">
        <v>4457</v>
      </c>
      <c r="AZ33" s="61">
        <v>0.159</v>
      </c>
      <c r="BA33" s="55">
        <v>320</v>
      </c>
      <c r="BB33" s="58">
        <v>3.9E-2</v>
      </c>
      <c r="BC33" s="63">
        <v>783</v>
      </c>
      <c r="BD33" s="58">
        <v>0.09</v>
      </c>
      <c r="BE33" s="62">
        <v>674</v>
      </c>
      <c r="BF33" s="58">
        <v>7.0000000000000007E-2</v>
      </c>
      <c r="BG33" s="78">
        <v>1320</v>
      </c>
      <c r="BH33" s="65">
        <v>0.11424614851999308</v>
      </c>
      <c r="BI33" s="55">
        <v>3097</v>
      </c>
      <c r="BJ33" s="65">
        <v>8.1909547738693467E-2</v>
      </c>
      <c r="BK33" s="104">
        <v>1029</v>
      </c>
      <c r="BL33" s="58">
        <v>0.11</v>
      </c>
      <c r="BM33" s="63">
        <v>1007</v>
      </c>
      <c r="BN33" s="58">
        <v>0.13</v>
      </c>
      <c r="BO33" s="87">
        <v>820</v>
      </c>
      <c r="BP33" s="89">
        <v>0.08</v>
      </c>
      <c r="BQ33" s="100">
        <v>884</v>
      </c>
      <c r="BR33" s="58">
        <v>0.04</v>
      </c>
      <c r="BS33" s="55">
        <v>3740</v>
      </c>
      <c r="BT33" s="65">
        <v>0.08</v>
      </c>
      <c r="BU33" s="100">
        <v>1858</v>
      </c>
      <c r="BV33" s="58">
        <v>0.11</v>
      </c>
      <c r="BW33" s="63">
        <v>3259</v>
      </c>
      <c r="BX33" s="58">
        <v>0.21</v>
      </c>
      <c r="BY33" s="87">
        <v>1348</v>
      </c>
      <c r="BZ33" s="89">
        <v>0.08</v>
      </c>
      <c r="CA33" s="66">
        <v>2814</v>
      </c>
      <c r="CB33" s="58">
        <v>0.18</v>
      </c>
      <c r="CC33" s="55">
        <v>9279</v>
      </c>
      <c r="CD33" s="79">
        <v>0.14000000000000001</v>
      </c>
      <c r="CE33" s="100">
        <v>2667</v>
      </c>
      <c r="CF33" s="58">
        <v>0.15076314301865459</v>
      </c>
      <c r="CG33" s="87">
        <v>844</v>
      </c>
      <c r="CH33" s="58">
        <v>7.8614008941877797E-2</v>
      </c>
      <c r="CI33" s="208">
        <v>1648</v>
      </c>
      <c r="CJ33" s="58">
        <v>0.13240138185908251</v>
      </c>
      <c r="CK33" s="64">
        <v>2780</v>
      </c>
      <c r="CL33" s="65">
        <v>0.32806230823696009</v>
      </c>
      <c r="CM33" s="59">
        <v>7939</v>
      </c>
      <c r="CN33" s="67">
        <v>0.16088110726082638</v>
      </c>
      <c r="CO33" s="59">
        <v>8848</v>
      </c>
      <c r="CP33" s="67">
        <v>0.1458068981428077</v>
      </c>
      <c r="CQ33" s="100">
        <v>1211</v>
      </c>
      <c r="CR33" s="58">
        <v>7.6524486571879935E-2</v>
      </c>
      <c r="CS33" s="87">
        <v>2230</v>
      </c>
      <c r="CT33" s="58">
        <v>0.15080814228714412</v>
      </c>
      <c r="CU33" s="208">
        <v>1750</v>
      </c>
      <c r="CV33" s="58">
        <v>0.1161324573627978</v>
      </c>
      <c r="CW33" s="64">
        <v>2393</v>
      </c>
      <c r="CX33" s="65">
        <v>0.12225401042198836</v>
      </c>
      <c r="CY33" s="59">
        <v>7584</v>
      </c>
      <c r="CZ33" s="67">
        <v>0.11622097923530764</v>
      </c>
      <c r="DA33" s="100">
        <v>1261</v>
      </c>
      <c r="DB33" s="58">
        <v>7.7945357893435527E-2</v>
      </c>
      <c r="DC33" s="87">
        <v>1421</v>
      </c>
      <c r="DD33" s="58">
        <v>9.5362727333735992E-2</v>
      </c>
      <c r="DE33" s="208">
        <v>1068</v>
      </c>
      <c r="DF33" s="58">
        <v>7.5168918918918914E-2</v>
      </c>
      <c r="DG33" s="64">
        <v>1363</v>
      </c>
      <c r="DH33" s="65">
        <v>6.3268811214779744E-2</v>
      </c>
      <c r="DI33" s="59">
        <v>5113</v>
      </c>
      <c r="DJ33" s="67">
        <v>7.6507556486607814E-2</v>
      </c>
      <c r="DK33" s="138" t="s">
        <v>117</v>
      </c>
      <c r="DL33" s="160" t="s">
        <v>117</v>
      </c>
      <c r="DM33" s="125" t="s">
        <v>117</v>
      </c>
      <c r="DN33" s="160" t="s">
        <v>117</v>
      </c>
      <c r="DO33" s="125">
        <v>2978</v>
      </c>
      <c r="DP33" s="209">
        <v>0.18190703072506262</v>
      </c>
      <c r="DQ33" s="125">
        <v>1870</v>
      </c>
      <c r="DR33" s="158">
        <v>6.9372310431814813E-2</v>
      </c>
      <c r="DS33" s="124">
        <v>7792</v>
      </c>
      <c r="DT33" s="158">
        <v>0.1043482918859561</v>
      </c>
      <c r="DU33" s="138">
        <v>3059</v>
      </c>
      <c r="DV33" s="158">
        <v>0.2050817913649772</v>
      </c>
      <c r="DW33" s="125">
        <v>2819</v>
      </c>
      <c r="DX33" s="158">
        <v>0.16907575121453847</v>
      </c>
      <c r="DY33" s="125">
        <v>1433</v>
      </c>
      <c r="DZ33" s="158">
        <v>5.8413500733735531E-2</v>
      </c>
      <c r="EA33" s="125">
        <v>7282</v>
      </c>
      <c r="EB33" s="158">
        <v>0.17008455178212734</v>
      </c>
      <c r="EC33" s="124">
        <v>14593</v>
      </c>
      <c r="ED33" s="67">
        <v>0.14750088441906303</v>
      </c>
      <c r="EE33" s="138">
        <v>3059</v>
      </c>
      <c r="EF33" s="61">
        <v>0.2050817913649772</v>
      </c>
      <c r="EG33" s="125">
        <v>2819</v>
      </c>
      <c r="EH33" s="61">
        <v>0.16907575121453847</v>
      </c>
      <c r="EI33" s="125">
        <v>1433</v>
      </c>
      <c r="EJ33" s="158">
        <v>5.8413500733735531E-2</v>
      </c>
      <c r="EK33" s="125">
        <v>7282</v>
      </c>
      <c r="EL33" s="158">
        <v>0.17008455178212734</v>
      </c>
      <c r="EM33" s="124">
        <v>14593</v>
      </c>
      <c r="EN33" s="67">
        <v>0.14750088441906303</v>
      </c>
      <c r="EO33" s="138">
        <v>2382</v>
      </c>
      <c r="EP33" s="160">
        <f>+EO33/EO$29</f>
        <v>0.15151707906621717</v>
      </c>
      <c r="EQ33" s="151">
        <v>3288</v>
      </c>
      <c r="ER33" s="160">
        <f>+EQ33/EQ$29</f>
        <v>0.20192839157403428</v>
      </c>
      <c r="ES33" s="151">
        <v>1350</v>
      </c>
      <c r="ET33" s="160">
        <f>+ES33/ES$29</f>
        <v>7.906758814571864E-2</v>
      </c>
      <c r="EU33" s="151">
        <v>2393</v>
      </c>
      <c r="EV33" s="144">
        <f>+EU33/EU$29</f>
        <v>0.13981887233420975</v>
      </c>
      <c r="EW33" s="152">
        <v>9413</v>
      </c>
      <c r="EX33" s="159">
        <f>+EW33/EW$29</f>
        <v>0.14220536914779508</v>
      </c>
      <c r="EY33" s="138">
        <v>1561</v>
      </c>
      <c r="EZ33" s="160">
        <f>+EY33/EY$29</f>
        <v>0.13658237816081897</v>
      </c>
      <c r="FA33" s="151">
        <v>3318</v>
      </c>
      <c r="FB33" s="160">
        <f>+FA33/FA$29</f>
        <v>0.18365991364995018</v>
      </c>
      <c r="FC33" s="157">
        <v>3564</v>
      </c>
      <c r="FD33" s="160">
        <f>+FC33/FC$29</f>
        <v>0.18362615281570405</v>
      </c>
      <c r="FE33" s="157">
        <v>4725</v>
      </c>
      <c r="FF33" s="160">
        <f>+FE33/FE$29</f>
        <v>0.20437735196159004</v>
      </c>
      <c r="FG33" s="157">
        <v>13168</v>
      </c>
      <c r="FH33" s="159">
        <f>+FG33/FG$29</f>
        <v>0.18283048470627439</v>
      </c>
      <c r="FI33" s="138">
        <v>3083</v>
      </c>
      <c r="FJ33" s="161">
        <f>+FI33/FI$29</f>
        <v>0.16553020134228189</v>
      </c>
      <c r="FK33" s="124">
        <v>459</v>
      </c>
      <c r="FL33" s="161">
        <f>+FK33/FK$29</f>
        <v>3.0542986425339366E-2</v>
      </c>
      <c r="FM33" s="157">
        <v>2105</v>
      </c>
      <c r="FN33" s="161">
        <f>+FM33/FM$29</f>
        <v>0.10938474329661194</v>
      </c>
      <c r="FO33" s="157">
        <v>3727</v>
      </c>
      <c r="FP33" s="161">
        <f>+FO33/FO$29</f>
        <v>0.14092868486727672</v>
      </c>
      <c r="FQ33" s="124">
        <v>9374</v>
      </c>
      <c r="FR33" s="164">
        <f>+FQ33/FQ$29</f>
        <v>0.11814526801356137</v>
      </c>
      <c r="FS33" s="138">
        <v>1002</v>
      </c>
      <c r="FT33" s="161">
        <f>+FS33/FS$29</f>
        <v>5.4241325177285769E-2</v>
      </c>
      <c r="FU33" s="124">
        <v>1112.9999999999982</v>
      </c>
      <c r="FV33" s="161">
        <f>+FU33/FU$29</f>
        <v>6.4529220779220672E-2</v>
      </c>
      <c r="FW33" s="157">
        <v>1335.0000000000027</v>
      </c>
      <c r="FX33" s="161">
        <f>+FW33/FW$29</f>
        <v>7.4802487813077981E-2</v>
      </c>
      <c r="FY33" s="157"/>
      <c r="FZ33" s="161"/>
      <c r="GA33" s="124"/>
      <c r="GB33" s="164"/>
    </row>
    <row r="34" spans="1:184" ht="16" x14ac:dyDescent="0.2">
      <c r="A34" s="68"/>
      <c r="B34" s="68"/>
      <c r="C34" s="68"/>
      <c r="D34" s="68"/>
      <c r="E34" s="68"/>
      <c r="F34" s="68"/>
      <c r="G34" s="68"/>
      <c r="H34" s="68"/>
      <c r="I34" s="68"/>
      <c r="J34" s="68"/>
      <c r="K34" s="68"/>
      <c r="L34" s="68"/>
      <c r="M34" s="68"/>
      <c r="N34" s="68"/>
      <c r="O34" s="68"/>
      <c r="P34" s="68"/>
      <c r="Q34" s="68"/>
      <c r="R34" s="68"/>
      <c r="S34" s="68"/>
      <c r="T34" s="68"/>
      <c r="U34" s="68"/>
      <c r="V34" s="68"/>
      <c r="W34" s="85"/>
      <c r="X34" s="36"/>
      <c r="Y34" s="85"/>
      <c r="Z34" s="36"/>
      <c r="AA34" s="36"/>
      <c r="AB34" s="36"/>
      <c r="AC34" s="36"/>
      <c r="AD34" s="36"/>
      <c r="AE34" s="85"/>
      <c r="AF34" s="36"/>
      <c r="AG34" s="85"/>
      <c r="AH34" s="36"/>
      <c r="AI34" s="85"/>
      <c r="AJ34" s="85"/>
      <c r="AK34" s="85"/>
      <c r="AL34" s="85"/>
      <c r="AM34" s="85"/>
      <c r="AN34" s="85"/>
      <c r="AO34" s="85"/>
      <c r="AP34" s="85"/>
      <c r="AQ34" s="85"/>
      <c r="AR34" s="36"/>
      <c r="AS34" s="70"/>
      <c r="AT34" s="36"/>
      <c r="AU34" s="36"/>
      <c r="AV34" s="36"/>
      <c r="AW34" s="36"/>
      <c r="AX34" s="36"/>
      <c r="AY34" s="70"/>
      <c r="AZ34" s="36"/>
      <c r="BA34" s="85"/>
      <c r="BB34" s="36"/>
      <c r="BC34" s="85"/>
      <c r="BD34" s="36"/>
      <c r="BE34" s="36"/>
      <c r="BF34" s="36"/>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row>
    <row r="35" spans="1:184" ht="16" x14ac:dyDescent="0.2">
      <c r="A35" s="142" t="s">
        <v>120</v>
      </c>
      <c r="B35" s="68"/>
      <c r="C35" s="68"/>
      <c r="D35" s="68"/>
      <c r="E35" s="68"/>
      <c r="F35" s="68"/>
      <c r="G35" s="68"/>
      <c r="H35" s="68"/>
      <c r="I35" s="68"/>
      <c r="J35" s="68"/>
      <c r="K35" s="68"/>
      <c r="L35" s="68"/>
      <c r="M35" s="68"/>
      <c r="N35" s="68"/>
      <c r="O35" s="68"/>
      <c r="P35" s="68"/>
      <c r="Q35" s="68"/>
      <c r="R35" s="68"/>
      <c r="S35" s="68"/>
      <c r="T35" s="68"/>
      <c r="U35" s="68"/>
      <c r="V35" s="68"/>
      <c r="W35" s="85"/>
      <c r="X35" s="36"/>
      <c r="Y35" s="85"/>
      <c r="Z35" s="36"/>
      <c r="AA35" s="36"/>
      <c r="AB35" s="36"/>
      <c r="AC35" s="36"/>
      <c r="AD35" s="36"/>
      <c r="AE35" s="85"/>
      <c r="AF35" s="36"/>
      <c r="AG35" s="85"/>
      <c r="AH35" s="36"/>
      <c r="AI35" s="85"/>
      <c r="AJ35" s="85"/>
      <c r="AK35" s="85"/>
      <c r="AL35" s="85"/>
      <c r="AM35" s="85"/>
      <c r="AN35" s="85"/>
      <c r="AO35" s="85"/>
      <c r="AP35" s="85"/>
      <c r="AQ35" s="85"/>
      <c r="AR35" s="36"/>
      <c r="AS35" s="70"/>
      <c r="AT35" s="36"/>
      <c r="AU35" s="36"/>
      <c r="AV35" s="36"/>
      <c r="AW35" s="36"/>
      <c r="AX35" s="36"/>
      <c r="AY35" s="70"/>
      <c r="AZ35" s="36"/>
      <c r="BA35" s="85"/>
      <c r="BB35" s="36"/>
      <c r="BC35" s="85"/>
      <c r="BD35" s="36"/>
      <c r="BE35" s="36"/>
      <c r="BF35" s="36"/>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row>
    <row r="36" spans="1:184" ht="16" x14ac:dyDescent="0.2">
      <c r="A36" s="140" t="s">
        <v>126</v>
      </c>
      <c r="B36" s="68"/>
      <c r="C36" s="68"/>
      <c r="D36" s="68"/>
      <c r="E36" s="68"/>
      <c r="F36" s="68"/>
      <c r="G36" s="68"/>
      <c r="H36" s="68"/>
      <c r="I36" s="68"/>
      <c r="J36" s="68"/>
      <c r="K36" s="68"/>
      <c r="L36" s="68"/>
      <c r="M36" s="68"/>
      <c r="N36" s="68"/>
      <c r="O36" s="68"/>
      <c r="P36" s="68"/>
      <c r="Q36" s="68"/>
      <c r="R36" s="68"/>
      <c r="S36" s="68"/>
      <c r="T36" s="68"/>
      <c r="U36" s="68"/>
      <c r="V36" s="68"/>
      <c r="W36" s="85"/>
      <c r="X36" s="36"/>
      <c r="Y36" s="85"/>
      <c r="Z36" s="36"/>
      <c r="AA36" s="36"/>
      <c r="AB36" s="36"/>
      <c r="AC36" s="36"/>
      <c r="AD36" s="36"/>
      <c r="AE36" s="85"/>
      <c r="AF36" s="36"/>
      <c r="AG36" s="85"/>
      <c r="AH36" s="36"/>
      <c r="AI36" s="85"/>
      <c r="AJ36" s="85"/>
      <c r="AK36" s="85"/>
      <c r="AL36" s="85"/>
      <c r="AM36" s="85"/>
      <c r="AN36" s="85"/>
      <c r="AO36" s="85"/>
      <c r="AP36" s="85"/>
      <c r="AQ36" s="85"/>
      <c r="AR36" s="36"/>
      <c r="AS36" s="70"/>
      <c r="AT36" s="36"/>
      <c r="AU36" s="36"/>
      <c r="AV36" s="36"/>
      <c r="AW36" s="36"/>
      <c r="AX36" s="36"/>
      <c r="AY36" s="70"/>
      <c r="AZ36" s="36"/>
      <c r="BA36" s="85"/>
      <c r="BB36" s="36"/>
      <c r="BC36" s="85"/>
      <c r="BD36" s="36"/>
      <c r="BE36" s="36"/>
      <c r="BF36" s="36"/>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row>
    <row r="37" spans="1:184" ht="16" x14ac:dyDescent="0.2">
      <c r="A37" s="142" t="s">
        <v>130</v>
      </c>
      <c r="B37" s="68"/>
      <c r="C37" s="68"/>
      <c r="D37" s="68"/>
      <c r="E37" s="68"/>
      <c r="F37" s="68"/>
      <c r="G37" s="68"/>
      <c r="H37" s="68"/>
      <c r="I37" s="68"/>
      <c r="J37" s="68"/>
      <c r="K37" s="68"/>
      <c r="L37" s="68"/>
      <c r="M37" s="68"/>
      <c r="N37" s="68"/>
      <c r="O37" s="68"/>
      <c r="P37" s="68"/>
      <c r="Q37" s="68"/>
      <c r="R37" s="68"/>
      <c r="S37" s="68"/>
      <c r="T37" s="68"/>
      <c r="U37" s="68"/>
      <c r="V37" s="68"/>
      <c r="W37" s="85"/>
      <c r="X37" s="36"/>
      <c r="Y37" s="85"/>
      <c r="Z37" s="36"/>
      <c r="AA37" s="36"/>
      <c r="AB37" s="36"/>
      <c r="AC37" s="36"/>
      <c r="AD37" s="36"/>
      <c r="AE37" s="85"/>
      <c r="AF37" s="36"/>
      <c r="AG37" s="85"/>
      <c r="AH37" s="36"/>
      <c r="AI37" s="85"/>
      <c r="AJ37" s="85"/>
      <c r="AK37" s="85"/>
      <c r="AL37" s="85"/>
      <c r="AM37" s="85"/>
      <c r="AN37" s="85"/>
      <c r="AO37" s="85"/>
      <c r="AP37" s="85"/>
      <c r="AQ37" s="85"/>
      <c r="AR37" s="36"/>
      <c r="AS37" s="70"/>
      <c r="AT37" s="36"/>
      <c r="AU37" s="36"/>
      <c r="AV37" s="36"/>
      <c r="AW37" s="36"/>
      <c r="AX37" s="36"/>
      <c r="AY37" s="70"/>
      <c r="AZ37" s="36"/>
      <c r="BA37" s="85"/>
      <c r="BB37" s="36"/>
      <c r="BC37" s="85"/>
      <c r="BD37" s="36"/>
      <c r="BE37" s="36"/>
      <c r="BF37" s="36"/>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row>
    <row r="38" spans="1:184" ht="16" x14ac:dyDescent="0.2">
      <c r="A38" s="142" t="s">
        <v>145</v>
      </c>
      <c r="B38" s="68"/>
      <c r="C38" s="68"/>
      <c r="D38" s="68"/>
      <c r="E38" s="68"/>
      <c r="F38" s="68"/>
      <c r="G38" s="68"/>
      <c r="H38" s="68"/>
      <c r="I38" s="68"/>
      <c r="J38" s="68"/>
      <c r="K38" s="68"/>
      <c r="L38" s="68"/>
      <c r="M38" s="68"/>
      <c r="N38" s="68"/>
      <c r="O38" s="68"/>
      <c r="P38" s="68"/>
      <c r="Q38" s="68"/>
      <c r="R38" s="68"/>
      <c r="S38" s="68"/>
      <c r="T38" s="68"/>
      <c r="U38" s="68"/>
      <c r="V38" s="68"/>
      <c r="W38" s="85"/>
      <c r="X38" s="36"/>
      <c r="Y38" s="85"/>
      <c r="Z38" s="36"/>
      <c r="AA38" s="36"/>
      <c r="AB38" s="36"/>
      <c r="AC38" s="36"/>
      <c r="AD38" s="36"/>
      <c r="AE38" s="85"/>
      <c r="AF38" s="36"/>
      <c r="AG38" s="85"/>
      <c r="AH38" s="36"/>
      <c r="AI38" s="85"/>
      <c r="AJ38" s="85"/>
      <c r="AK38" s="85"/>
      <c r="AL38" s="85"/>
      <c r="AM38" s="85"/>
      <c r="AN38" s="85"/>
      <c r="AO38" s="85"/>
      <c r="AP38" s="85"/>
      <c r="AQ38" s="85"/>
      <c r="AR38" s="36"/>
      <c r="AS38" s="70"/>
      <c r="AT38" s="36"/>
      <c r="AU38" s="36"/>
      <c r="AV38" s="36"/>
      <c r="AW38" s="36"/>
      <c r="AX38" s="36"/>
      <c r="AY38" s="70"/>
      <c r="AZ38" s="36"/>
      <c r="BA38" s="85"/>
      <c r="BB38" s="36"/>
      <c r="BC38" s="85"/>
      <c r="BD38" s="36"/>
      <c r="BE38" s="36"/>
      <c r="BF38" s="36"/>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row>
    <row r="39" spans="1:184" ht="16" x14ac:dyDescent="0.2">
      <c r="A39" s="140"/>
      <c r="B39" s="68"/>
      <c r="C39" s="68"/>
      <c r="D39" s="68"/>
      <c r="E39" s="68"/>
      <c r="F39" s="68"/>
      <c r="G39" s="68"/>
      <c r="H39" s="68"/>
      <c r="I39" s="68"/>
      <c r="J39" s="68"/>
      <c r="K39" s="68"/>
      <c r="L39" s="68"/>
      <c r="M39" s="68"/>
      <c r="N39" s="68"/>
      <c r="O39" s="68"/>
      <c r="P39" s="68"/>
      <c r="Q39" s="68"/>
      <c r="R39" s="68"/>
      <c r="S39" s="68"/>
      <c r="T39" s="68"/>
      <c r="U39" s="68"/>
      <c r="V39" s="68"/>
      <c r="W39" s="85"/>
      <c r="X39" s="36"/>
      <c r="Y39" s="85"/>
      <c r="Z39" s="36"/>
      <c r="AA39" s="36"/>
      <c r="AB39" s="36"/>
      <c r="AC39" s="36"/>
      <c r="AD39" s="36"/>
      <c r="AE39" s="85"/>
      <c r="AF39" s="36"/>
      <c r="AG39" s="85"/>
      <c r="AH39" s="36"/>
      <c r="AI39" s="85"/>
      <c r="AJ39" s="85"/>
      <c r="AK39" s="85"/>
      <c r="AL39" s="85"/>
      <c r="AM39" s="85"/>
      <c r="AN39" s="85"/>
      <c r="AO39" s="85"/>
      <c r="AP39" s="85"/>
      <c r="AQ39" s="85"/>
      <c r="AR39" s="36"/>
      <c r="AS39" s="70"/>
      <c r="AT39" s="36"/>
      <c r="AU39" s="36"/>
      <c r="AV39" s="36"/>
      <c r="AW39" s="36"/>
      <c r="AX39" s="36"/>
      <c r="AY39" s="70"/>
      <c r="AZ39" s="36"/>
      <c r="BA39" s="85"/>
      <c r="BB39" s="36"/>
      <c r="BC39" s="85"/>
      <c r="BD39" s="36"/>
      <c r="BE39" s="36"/>
      <c r="BF39" s="36"/>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row>
    <row r="40" spans="1:184" s="132" customFormat="1" ht="16" x14ac:dyDescent="0.2">
      <c r="A40" s="143" t="s">
        <v>132</v>
      </c>
      <c r="B40" s="127"/>
      <c r="C40" s="127"/>
      <c r="D40" s="127"/>
      <c r="E40" s="127"/>
      <c r="F40" s="127"/>
      <c r="G40" s="127"/>
      <c r="H40" s="127"/>
      <c r="I40" s="127"/>
      <c r="J40" s="127"/>
      <c r="K40" s="127"/>
      <c r="L40" s="127"/>
      <c r="M40" s="127"/>
      <c r="N40" s="127"/>
      <c r="O40" s="127"/>
      <c r="P40" s="127"/>
      <c r="Q40" s="127"/>
      <c r="R40" s="127"/>
      <c r="S40" s="127"/>
      <c r="T40" s="127"/>
      <c r="U40" s="127"/>
      <c r="V40" s="127"/>
      <c r="W40" s="128"/>
      <c r="X40" s="129"/>
      <c r="Y40" s="128"/>
      <c r="Z40" s="129"/>
      <c r="AA40" s="129"/>
      <c r="AB40" s="129"/>
      <c r="AC40" s="129"/>
      <c r="AD40" s="129"/>
      <c r="AE40" s="128"/>
      <c r="AF40" s="129"/>
      <c r="AG40" s="128"/>
      <c r="AH40" s="129"/>
      <c r="AI40" s="128"/>
      <c r="AJ40" s="128"/>
      <c r="AK40" s="128"/>
      <c r="AL40" s="128"/>
      <c r="AM40" s="128"/>
      <c r="AN40" s="128"/>
      <c r="AO40" s="128"/>
      <c r="AP40" s="128"/>
      <c r="AQ40" s="128"/>
      <c r="AR40" s="129"/>
      <c r="AS40" s="130"/>
      <c r="AT40" s="129"/>
      <c r="AU40" s="129"/>
      <c r="AV40" s="129"/>
      <c r="AW40" s="129"/>
      <c r="AX40" s="129"/>
      <c r="AY40" s="130"/>
      <c r="AZ40" s="129"/>
      <c r="BA40" s="128"/>
      <c r="BB40" s="129"/>
      <c r="BC40" s="128"/>
      <c r="BD40" s="129"/>
      <c r="BE40" s="129"/>
      <c r="BF40" s="129"/>
      <c r="BG40" s="131"/>
      <c r="BH40" s="131"/>
      <c r="BI40" s="131"/>
      <c r="BJ40" s="131"/>
      <c r="BK40" s="131"/>
      <c r="BL40" s="131"/>
      <c r="BM40" s="131"/>
      <c r="BN40" s="131"/>
      <c r="BO40" s="131"/>
      <c r="BP40" s="131"/>
      <c r="BQ40" s="131"/>
      <c r="BR40" s="131"/>
      <c r="BS40" s="131"/>
      <c r="BT40" s="131"/>
      <c r="BU40" s="131"/>
      <c r="BV40" s="131"/>
      <c r="BW40" s="131"/>
      <c r="BX40" s="131"/>
      <c r="BY40" s="131"/>
      <c r="BZ40" s="131"/>
      <c r="CA40" s="131"/>
      <c r="CB40" s="131"/>
      <c r="CC40" s="131"/>
      <c r="CD40" s="131"/>
      <c r="CE40" s="131"/>
      <c r="CF40" s="131"/>
      <c r="CG40" s="131"/>
      <c r="CH40" s="131"/>
      <c r="CI40" s="131"/>
      <c r="CJ40" s="131"/>
      <c r="CK40" s="131"/>
      <c r="CL40" s="131"/>
      <c r="CM40" s="131"/>
      <c r="CN40" s="131"/>
      <c r="CO40" s="131"/>
      <c r="CP40" s="131"/>
      <c r="CQ40" s="131"/>
      <c r="CR40" s="131"/>
      <c r="CS40" s="131"/>
      <c r="CT40" s="131"/>
      <c r="CU40" s="131"/>
      <c r="CV40" s="131"/>
      <c r="CW40" s="131"/>
      <c r="CX40" s="131"/>
      <c r="CY40" s="131"/>
      <c r="CZ40" s="131"/>
      <c r="DA40" s="131"/>
      <c r="DB40" s="131"/>
      <c r="DC40" s="131"/>
      <c r="DD40" s="131"/>
      <c r="DE40" s="131"/>
      <c r="DF40" s="131"/>
      <c r="DG40" s="131"/>
      <c r="DH40" s="131"/>
      <c r="DI40" s="131"/>
      <c r="DJ40" s="131"/>
      <c r="DK40" s="131"/>
      <c r="DL40" s="7"/>
      <c r="DM40" s="7"/>
      <c r="DN40" s="7"/>
      <c r="DO40" s="7"/>
      <c r="DP40" s="7"/>
      <c r="DQ40" s="7"/>
      <c r="DR40" s="7"/>
      <c r="DS40" s="7"/>
      <c r="DT40" s="7"/>
      <c r="DU40" s="7"/>
      <c r="DV40" s="7"/>
      <c r="DW40" s="131"/>
      <c r="DX40" s="131"/>
      <c r="DY40" s="131"/>
      <c r="DZ40" s="131"/>
      <c r="EA40" s="131"/>
      <c r="EB40" s="131"/>
      <c r="EC40" s="131"/>
      <c r="ED40" s="131"/>
      <c r="EE40" s="7"/>
      <c r="EF40" s="7"/>
      <c r="EG40" s="131"/>
      <c r="EH40" s="131"/>
      <c r="EI40" s="131"/>
      <c r="EJ40" s="131"/>
      <c r="EK40" s="131"/>
      <c r="EL40" s="131"/>
      <c r="EM40" s="131"/>
      <c r="EN40" s="131"/>
      <c r="EO40" s="7"/>
      <c r="EP40" s="7"/>
      <c r="EQ40" s="131"/>
      <c r="ER40" s="131"/>
      <c r="ES40" s="131"/>
      <c r="ET40" s="131"/>
      <c r="EU40" s="131"/>
      <c r="EV40" s="131"/>
      <c r="EW40" s="131"/>
      <c r="EX40" s="131"/>
      <c r="EY40" s="7"/>
      <c r="EZ40" s="7"/>
      <c r="FA40" s="131"/>
      <c r="FB40" s="131"/>
      <c r="FC40" s="131"/>
      <c r="FD40" s="131"/>
      <c r="FE40" s="131"/>
      <c r="FF40" s="131"/>
      <c r="FG40" s="131"/>
      <c r="FH40" s="131"/>
      <c r="FI40" s="7"/>
      <c r="FJ40" s="7"/>
      <c r="FK40" s="131"/>
      <c r="FL40" s="131"/>
      <c r="FM40" s="131"/>
      <c r="FN40" s="131"/>
      <c r="FO40" s="131"/>
      <c r="FP40" s="131"/>
      <c r="FQ40" s="131"/>
      <c r="FR40" s="131"/>
    </row>
    <row r="41" spans="1:184" s="132" customFormat="1" ht="16" x14ac:dyDescent="0.2">
      <c r="A41" s="141" t="s">
        <v>127</v>
      </c>
      <c r="B41" s="127"/>
      <c r="C41" s="127"/>
      <c r="D41" s="127"/>
      <c r="E41" s="127"/>
      <c r="F41" s="127"/>
      <c r="G41" s="127"/>
      <c r="H41" s="127"/>
      <c r="I41" s="127"/>
      <c r="J41" s="127"/>
      <c r="K41" s="127"/>
      <c r="L41" s="127"/>
      <c r="M41" s="127"/>
      <c r="N41" s="127"/>
      <c r="O41" s="127"/>
      <c r="P41" s="127"/>
      <c r="Q41" s="127"/>
      <c r="R41" s="127"/>
      <c r="S41" s="127"/>
      <c r="T41" s="127"/>
      <c r="U41" s="127"/>
      <c r="V41" s="127"/>
      <c r="W41" s="128"/>
      <c r="X41" s="129"/>
      <c r="Y41" s="128"/>
      <c r="Z41" s="129"/>
      <c r="AA41" s="129"/>
      <c r="AB41" s="129"/>
      <c r="AC41" s="129"/>
      <c r="AD41" s="129"/>
      <c r="AE41" s="128"/>
      <c r="AF41" s="129"/>
      <c r="AG41" s="128"/>
      <c r="AH41" s="129"/>
      <c r="AI41" s="128"/>
      <c r="AJ41" s="128"/>
      <c r="AK41" s="128"/>
      <c r="AL41" s="128"/>
      <c r="AM41" s="128"/>
      <c r="AN41" s="128"/>
      <c r="AO41" s="128"/>
      <c r="AP41" s="128"/>
      <c r="AQ41" s="128"/>
      <c r="AR41" s="129"/>
      <c r="AS41" s="130"/>
      <c r="AT41" s="129"/>
      <c r="AU41" s="129"/>
      <c r="AV41" s="129"/>
      <c r="AW41" s="129"/>
      <c r="AX41" s="129"/>
      <c r="AY41" s="130"/>
      <c r="AZ41" s="129"/>
      <c r="BA41" s="128"/>
      <c r="BB41" s="129"/>
      <c r="BC41" s="128"/>
      <c r="BD41" s="129"/>
      <c r="BE41" s="129"/>
      <c r="BF41" s="129"/>
      <c r="BG41" s="131"/>
      <c r="BH41" s="131"/>
      <c r="BI41" s="131"/>
      <c r="BJ41" s="131"/>
      <c r="BK41" s="131"/>
      <c r="BL41" s="131"/>
      <c r="BM41" s="131"/>
      <c r="BN41" s="131"/>
      <c r="BO41" s="131"/>
      <c r="BP41" s="131"/>
      <c r="BQ41" s="131"/>
      <c r="BR41" s="131"/>
      <c r="BS41" s="131"/>
      <c r="BT41" s="131"/>
      <c r="BU41" s="131"/>
      <c r="BV41" s="131"/>
      <c r="BW41" s="131"/>
      <c r="BX41" s="131"/>
      <c r="BY41" s="131"/>
      <c r="BZ41" s="131"/>
      <c r="CA41" s="131"/>
      <c r="CB41" s="131"/>
      <c r="CC41" s="131"/>
      <c r="CD41" s="131"/>
      <c r="CE41" s="131"/>
      <c r="CF41" s="131"/>
      <c r="CG41" s="131"/>
      <c r="CH41" s="131"/>
      <c r="CI41" s="131"/>
      <c r="CJ41" s="131"/>
      <c r="CK41" s="131"/>
      <c r="CL41" s="131"/>
      <c r="CM41" s="131"/>
      <c r="CN41" s="131"/>
      <c r="CO41" s="131"/>
      <c r="CP41" s="131"/>
      <c r="CQ41" s="131"/>
      <c r="CR41" s="131"/>
      <c r="CS41" s="131"/>
      <c r="CT41" s="131"/>
      <c r="CU41" s="131"/>
      <c r="CV41" s="131"/>
      <c r="CW41" s="131"/>
      <c r="CX41" s="131"/>
      <c r="CY41" s="131"/>
      <c r="CZ41" s="131"/>
      <c r="DA41" s="131"/>
      <c r="DB41" s="131"/>
      <c r="DC41" s="131"/>
      <c r="DD41" s="131"/>
      <c r="DE41" s="131"/>
      <c r="DF41" s="131"/>
      <c r="DG41" s="131"/>
      <c r="DH41" s="131"/>
      <c r="DI41" s="131"/>
      <c r="DJ41" s="131"/>
      <c r="DK41" s="7"/>
      <c r="DL41" s="7"/>
      <c r="DM41" s="7"/>
      <c r="DN41" s="7"/>
      <c r="DO41" s="7"/>
      <c r="DP41" s="7"/>
      <c r="DQ41" s="7"/>
      <c r="DR41" s="7"/>
      <c r="DS41" s="7"/>
      <c r="DT41" s="7"/>
      <c r="DU41" s="131"/>
      <c r="DV41" s="131"/>
      <c r="DW41" s="131"/>
      <c r="DX41" s="131"/>
      <c r="DY41" s="131"/>
      <c r="DZ41" s="131"/>
      <c r="EA41" s="131"/>
      <c r="EB41" s="131"/>
      <c r="EC41" s="131"/>
      <c r="ED41" s="131"/>
      <c r="EE41" s="131"/>
      <c r="EF41" s="131"/>
      <c r="EG41" s="131"/>
      <c r="EH41" s="131"/>
      <c r="EI41" s="131"/>
      <c r="EJ41" s="131"/>
      <c r="EK41" s="131"/>
      <c r="EL41" s="131"/>
      <c r="EM41" s="131"/>
      <c r="EN41" s="131"/>
      <c r="EO41" s="131"/>
      <c r="EP41" s="131"/>
      <c r="EQ41" s="131"/>
      <c r="ER41" s="131"/>
      <c r="ES41" s="131"/>
      <c r="ET41" s="131"/>
      <c r="EU41" s="131"/>
      <c r="EV41" s="131"/>
      <c r="EW41" s="131"/>
      <c r="EX41" s="131"/>
      <c r="EY41" s="131"/>
      <c r="EZ41" s="131"/>
      <c r="FA41" s="131"/>
      <c r="FB41" s="131"/>
      <c r="FC41" s="131"/>
      <c r="FD41" s="131"/>
      <c r="FE41" s="131"/>
      <c r="FF41" s="131"/>
      <c r="FG41" s="131"/>
      <c r="FH41" s="131"/>
      <c r="FI41" s="131"/>
      <c r="FJ41" s="131"/>
      <c r="FK41" s="131"/>
      <c r="FL41" s="131"/>
      <c r="FM41" s="131"/>
      <c r="FN41" s="131"/>
      <c r="FO41" s="131"/>
      <c r="FP41" s="131"/>
      <c r="FQ41" s="131"/>
      <c r="FR41" s="131"/>
    </row>
    <row r="42" spans="1:184" s="132" customFormat="1" ht="16" x14ac:dyDescent="0.2">
      <c r="A42" s="143" t="s">
        <v>133</v>
      </c>
      <c r="B42" s="127"/>
      <c r="C42" s="127"/>
      <c r="D42" s="127"/>
      <c r="E42" s="127"/>
      <c r="F42" s="127"/>
      <c r="G42" s="127"/>
      <c r="H42" s="127"/>
      <c r="I42" s="127"/>
      <c r="J42" s="127"/>
      <c r="K42" s="127"/>
      <c r="L42" s="127"/>
      <c r="M42" s="127"/>
      <c r="N42" s="127"/>
      <c r="O42" s="127"/>
      <c r="P42" s="127"/>
      <c r="Q42" s="127"/>
      <c r="R42" s="127"/>
      <c r="S42" s="127"/>
      <c r="T42" s="127"/>
      <c r="U42" s="127"/>
      <c r="V42" s="127"/>
      <c r="W42" s="128"/>
      <c r="X42" s="129"/>
      <c r="Y42" s="128"/>
      <c r="Z42" s="129"/>
      <c r="AA42" s="129"/>
      <c r="AB42" s="129"/>
      <c r="AC42" s="129"/>
      <c r="AD42" s="129"/>
      <c r="AE42" s="128"/>
      <c r="AF42" s="129"/>
      <c r="AG42" s="128"/>
      <c r="AH42" s="129"/>
      <c r="AI42" s="128"/>
      <c r="AJ42" s="128"/>
      <c r="AK42" s="128"/>
      <c r="AL42" s="128"/>
      <c r="AM42" s="128"/>
      <c r="AN42" s="128"/>
      <c r="AO42" s="128"/>
      <c r="AP42" s="128"/>
      <c r="AQ42" s="128"/>
      <c r="AR42" s="129"/>
      <c r="AS42" s="130"/>
      <c r="AT42" s="129"/>
      <c r="AU42" s="129"/>
      <c r="AV42" s="129"/>
      <c r="AW42" s="129"/>
      <c r="AX42" s="129"/>
      <c r="AY42" s="130"/>
      <c r="AZ42" s="129"/>
      <c r="BA42" s="128"/>
      <c r="BB42" s="129"/>
      <c r="BC42" s="128"/>
      <c r="BD42" s="129"/>
      <c r="BE42" s="129"/>
      <c r="BF42" s="129"/>
      <c r="BG42" s="131"/>
      <c r="BH42" s="131"/>
      <c r="BI42" s="131"/>
      <c r="BJ42" s="131"/>
      <c r="BK42" s="131"/>
      <c r="BL42" s="131"/>
      <c r="BM42" s="131"/>
      <c r="BN42" s="131"/>
      <c r="BO42" s="131"/>
      <c r="BP42" s="131"/>
      <c r="BQ42" s="131"/>
      <c r="BR42" s="131"/>
      <c r="BS42" s="131"/>
      <c r="BT42" s="131"/>
      <c r="BU42" s="131"/>
      <c r="BV42" s="131"/>
      <c r="BW42" s="131"/>
      <c r="BX42" s="131"/>
      <c r="BY42" s="131"/>
      <c r="BZ42" s="131"/>
      <c r="CA42" s="131"/>
      <c r="CB42" s="131"/>
      <c r="CC42" s="131"/>
      <c r="CD42" s="131"/>
      <c r="CE42" s="131"/>
      <c r="CF42" s="131"/>
      <c r="CG42" s="131"/>
      <c r="CH42" s="131"/>
      <c r="CI42" s="131"/>
      <c r="CJ42" s="131"/>
      <c r="CK42" s="131"/>
      <c r="CL42" s="131"/>
      <c r="CM42" s="131"/>
      <c r="CN42" s="131"/>
      <c r="CO42" s="131"/>
      <c r="CP42" s="131"/>
      <c r="CQ42" s="131"/>
      <c r="CR42" s="131"/>
      <c r="CS42" s="131"/>
      <c r="CT42" s="131"/>
      <c r="CU42" s="131"/>
      <c r="CV42" s="131"/>
      <c r="CW42" s="131"/>
      <c r="CX42" s="131"/>
      <c r="CY42" s="131"/>
      <c r="CZ42" s="131"/>
      <c r="DA42" s="131"/>
      <c r="DB42" s="131"/>
      <c r="DC42" s="131"/>
      <c r="DD42" s="131"/>
      <c r="DE42" s="131"/>
      <c r="DF42" s="131"/>
      <c r="DG42" s="131"/>
      <c r="DH42" s="131"/>
      <c r="DI42" s="131"/>
      <c r="DJ42" s="131"/>
      <c r="DK42" s="131"/>
      <c r="DL42" s="7"/>
      <c r="DM42" s="7"/>
      <c r="DN42" s="7"/>
      <c r="DO42" s="7"/>
      <c r="DP42" s="7"/>
      <c r="DQ42" s="7"/>
      <c r="DR42" s="7"/>
      <c r="DS42" s="7"/>
      <c r="DT42" s="7"/>
      <c r="DU42" s="7"/>
      <c r="DV42" s="7"/>
      <c r="DW42" s="131"/>
      <c r="DX42" s="131"/>
      <c r="DY42" s="131"/>
      <c r="DZ42" s="131"/>
      <c r="EA42" s="131"/>
      <c r="EB42" s="131"/>
      <c r="EC42" s="131"/>
      <c r="ED42" s="131"/>
      <c r="EE42" s="7"/>
      <c r="EF42" s="7"/>
      <c r="EG42" s="131"/>
      <c r="EH42" s="131"/>
      <c r="EI42" s="131"/>
      <c r="EJ42" s="131"/>
      <c r="EK42" s="131"/>
      <c r="EL42" s="131"/>
      <c r="EM42" s="131"/>
      <c r="EN42" s="131"/>
      <c r="EO42" s="7"/>
      <c r="EP42" s="7"/>
      <c r="EQ42" s="131"/>
      <c r="ER42" s="131"/>
      <c r="ES42" s="131"/>
      <c r="ET42" s="131"/>
      <c r="EU42" s="131"/>
      <c r="EV42" s="131"/>
      <c r="EW42" s="131"/>
      <c r="EX42" s="131"/>
      <c r="EY42" s="7"/>
      <c r="EZ42" s="7"/>
      <c r="FA42" s="131"/>
      <c r="FB42" s="131"/>
      <c r="FC42" s="131"/>
      <c r="FD42" s="131"/>
      <c r="FE42" s="131"/>
      <c r="FF42" s="131"/>
      <c r="FG42" s="131"/>
      <c r="FH42" s="131"/>
      <c r="FI42" s="7"/>
      <c r="FJ42" s="7"/>
      <c r="FK42" s="131"/>
      <c r="FL42" s="131"/>
      <c r="FM42" s="131"/>
      <c r="FN42" s="131"/>
      <c r="FO42" s="131"/>
      <c r="FP42" s="131"/>
      <c r="FQ42" s="131"/>
      <c r="FR42" s="131"/>
    </row>
    <row r="43" spans="1:184" s="132" customFormat="1" ht="16" x14ac:dyDescent="0.2">
      <c r="A43" s="143" t="s">
        <v>148</v>
      </c>
      <c r="B43" s="127"/>
      <c r="C43" s="127"/>
      <c r="D43" s="127"/>
      <c r="E43" s="127"/>
      <c r="F43" s="127"/>
      <c r="G43" s="127"/>
      <c r="H43" s="127"/>
      <c r="I43" s="127"/>
      <c r="J43" s="127"/>
      <c r="K43" s="127"/>
      <c r="L43" s="127"/>
      <c r="M43" s="127"/>
      <c r="N43" s="127"/>
      <c r="O43" s="127"/>
      <c r="P43" s="127"/>
      <c r="Q43" s="127"/>
      <c r="R43" s="127"/>
      <c r="S43" s="127"/>
      <c r="T43" s="127"/>
      <c r="U43" s="127"/>
      <c r="V43" s="127"/>
      <c r="W43" s="128"/>
      <c r="X43" s="129"/>
      <c r="Y43" s="128"/>
      <c r="Z43" s="129"/>
      <c r="AA43" s="129"/>
      <c r="AB43" s="129"/>
      <c r="AC43" s="129"/>
      <c r="AD43" s="129"/>
      <c r="AE43" s="128"/>
      <c r="AF43" s="129"/>
      <c r="AG43" s="128"/>
      <c r="AH43" s="129"/>
      <c r="AI43" s="128"/>
      <c r="AJ43" s="128"/>
      <c r="AK43" s="128"/>
      <c r="AL43" s="128"/>
      <c r="AM43" s="128"/>
      <c r="AN43" s="128"/>
      <c r="AO43" s="128"/>
      <c r="AP43" s="128"/>
      <c r="AQ43" s="128"/>
      <c r="AR43" s="129"/>
      <c r="AS43" s="130"/>
      <c r="AT43" s="129"/>
      <c r="AU43" s="129"/>
      <c r="AV43" s="129"/>
      <c r="AW43" s="129"/>
      <c r="AX43" s="129"/>
      <c r="AY43" s="130"/>
      <c r="AZ43" s="129"/>
      <c r="BA43" s="128"/>
      <c r="BB43" s="129"/>
      <c r="BC43" s="128"/>
      <c r="BD43" s="129"/>
      <c r="BE43" s="129"/>
      <c r="BF43" s="129"/>
      <c r="BG43" s="131"/>
      <c r="BH43" s="131"/>
      <c r="BI43" s="131"/>
      <c r="BJ43" s="131"/>
      <c r="BK43" s="131"/>
      <c r="BL43" s="131"/>
      <c r="BM43" s="131"/>
      <c r="BN43" s="131"/>
      <c r="BO43" s="131"/>
      <c r="BP43" s="131"/>
      <c r="BQ43" s="131"/>
      <c r="BR43" s="131"/>
      <c r="BS43" s="131"/>
      <c r="BT43" s="131"/>
      <c r="BU43" s="131"/>
      <c r="BV43" s="131"/>
      <c r="BW43" s="131"/>
      <c r="BX43" s="131"/>
      <c r="BY43" s="131"/>
      <c r="BZ43" s="131"/>
      <c r="CA43" s="131"/>
      <c r="CB43" s="131"/>
      <c r="CC43" s="131"/>
      <c r="CD43" s="131"/>
      <c r="CE43" s="131"/>
      <c r="CF43" s="131"/>
      <c r="CG43" s="131"/>
      <c r="CH43" s="131"/>
      <c r="CI43" s="131"/>
      <c r="CJ43" s="131"/>
      <c r="CK43" s="131"/>
      <c r="CL43" s="131"/>
      <c r="CM43" s="131"/>
      <c r="CN43" s="131"/>
      <c r="CO43" s="131"/>
      <c r="CP43" s="131"/>
      <c r="CQ43" s="131"/>
      <c r="CR43" s="131"/>
      <c r="CS43" s="131"/>
      <c r="CT43" s="131"/>
      <c r="CU43" s="131"/>
      <c r="CV43" s="131"/>
      <c r="CW43" s="131"/>
      <c r="CX43" s="131"/>
      <c r="CY43" s="131"/>
      <c r="CZ43" s="131"/>
      <c r="DA43" s="131"/>
      <c r="DB43" s="131"/>
      <c r="DC43" s="131"/>
      <c r="DD43" s="131"/>
      <c r="DE43" s="131"/>
      <c r="DF43" s="131"/>
      <c r="DG43" s="131"/>
      <c r="DH43" s="131"/>
      <c r="DI43" s="131"/>
      <c r="DJ43" s="131"/>
      <c r="DK43" s="131"/>
      <c r="DL43" s="7"/>
      <c r="DM43" s="7"/>
      <c r="DN43" s="7"/>
      <c r="DO43" s="7"/>
      <c r="DP43" s="7"/>
      <c r="DQ43" s="7"/>
      <c r="DR43" s="7"/>
      <c r="DS43" s="7"/>
      <c r="DT43" s="7"/>
      <c r="DU43" s="7"/>
      <c r="DV43" s="7"/>
      <c r="DW43" s="131"/>
      <c r="DX43" s="131"/>
      <c r="DY43" s="131"/>
      <c r="DZ43" s="131"/>
      <c r="EA43" s="131"/>
      <c r="EB43" s="131"/>
      <c r="EC43" s="131"/>
      <c r="ED43" s="131"/>
      <c r="EE43" s="7"/>
      <c r="EF43" s="7"/>
      <c r="EG43" s="131"/>
      <c r="EH43" s="131"/>
      <c r="EI43" s="131"/>
      <c r="EJ43" s="131"/>
      <c r="EK43" s="131"/>
      <c r="EL43" s="131"/>
      <c r="EM43" s="131"/>
      <c r="EN43" s="131"/>
      <c r="EO43" s="7"/>
      <c r="EP43" s="7"/>
      <c r="EQ43" s="131"/>
      <c r="ER43" s="131"/>
      <c r="ES43" s="131"/>
      <c r="ET43" s="131"/>
      <c r="EU43" s="131"/>
      <c r="EV43" s="131"/>
      <c r="EW43" s="131"/>
      <c r="EX43" s="131"/>
      <c r="EY43" s="7"/>
      <c r="EZ43" s="7"/>
      <c r="FA43" s="131"/>
      <c r="FB43" s="131"/>
      <c r="FC43" s="131"/>
      <c r="FD43" s="131"/>
      <c r="FE43" s="131"/>
      <c r="FF43" s="131"/>
      <c r="FG43" s="131"/>
      <c r="FH43" s="131"/>
      <c r="FI43" s="7"/>
      <c r="FJ43" s="7"/>
      <c r="FK43" s="131"/>
      <c r="FL43" s="131"/>
      <c r="FM43" s="131"/>
      <c r="FN43" s="131"/>
      <c r="FO43" s="131"/>
      <c r="FP43" s="131"/>
      <c r="FQ43" s="131"/>
      <c r="FR43" s="131"/>
    </row>
    <row r="44" spans="1:184" ht="16" x14ac:dyDescent="0.2">
      <c r="A44" s="68"/>
      <c r="B44" s="68"/>
      <c r="C44" s="68"/>
      <c r="D44" s="68"/>
      <c r="E44" s="68"/>
      <c r="F44" s="68"/>
      <c r="G44" s="68"/>
      <c r="H44" s="68"/>
      <c r="I44" s="68"/>
      <c r="J44" s="68"/>
      <c r="K44" s="68"/>
      <c r="L44" s="68"/>
      <c r="M44" s="68"/>
      <c r="N44" s="68"/>
      <c r="O44" s="68"/>
      <c r="P44" s="68"/>
      <c r="Q44" s="68"/>
      <c r="R44" s="68"/>
      <c r="S44" s="68"/>
      <c r="T44" s="68"/>
      <c r="U44" s="68"/>
      <c r="V44" s="68"/>
      <c r="W44" s="3"/>
      <c r="X44" s="69"/>
      <c r="Y44" s="3"/>
      <c r="Z44" s="69"/>
      <c r="AA44" s="69"/>
      <c r="AB44" s="69"/>
      <c r="AC44" s="69"/>
      <c r="AD44" s="69"/>
      <c r="AE44" s="3"/>
      <c r="AF44" s="69"/>
      <c r="AG44" s="3"/>
      <c r="AH44" s="69"/>
      <c r="AI44" s="3"/>
      <c r="AJ44" s="3"/>
      <c r="AK44" s="3"/>
      <c r="AL44" s="3"/>
      <c r="AM44" s="3"/>
      <c r="AN44" s="3"/>
      <c r="AO44" s="3"/>
      <c r="AP44" s="3"/>
      <c r="AQ44" s="3"/>
      <c r="AR44" s="69"/>
      <c r="AS44" s="70"/>
      <c r="AT44" s="69"/>
      <c r="AU44" s="69"/>
      <c r="AV44" s="69"/>
      <c r="AW44" s="69"/>
      <c r="AX44" s="69"/>
      <c r="AY44" s="70"/>
      <c r="AZ44" s="69"/>
      <c r="BA44" s="3"/>
      <c r="BB44" s="69"/>
      <c r="BC44" s="3"/>
      <c r="BD44" s="69"/>
      <c r="BE44" s="69"/>
      <c r="BF44" s="69"/>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row>
    <row r="45" spans="1:184" ht="19.5" x14ac:dyDescent="0.2">
      <c r="A45" s="1" t="s">
        <v>4</v>
      </c>
      <c r="B45" s="6"/>
      <c r="C45" s="6"/>
      <c r="D45" s="6"/>
      <c r="E45" s="6"/>
      <c r="F45" s="6"/>
      <c r="G45" s="6"/>
      <c r="H45" s="6"/>
      <c r="I45" s="6"/>
      <c r="J45" s="6"/>
      <c r="K45" s="6"/>
      <c r="L45" s="6"/>
      <c r="M45" s="6"/>
      <c r="N45" s="6"/>
      <c r="O45" s="6"/>
      <c r="P45" s="6"/>
      <c r="Q45" s="6"/>
      <c r="R45" s="6"/>
      <c r="S45" s="6"/>
      <c r="T45" s="6"/>
      <c r="U45" s="6"/>
      <c r="V45" s="6"/>
      <c r="W45" s="3"/>
      <c r="X45" s="69"/>
      <c r="Y45" s="3"/>
      <c r="Z45" s="69"/>
      <c r="AA45" s="69"/>
      <c r="AB45" s="69"/>
      <c r="AC45" s="69"/>
      <c r="AD45" s="69"/>
      <c r="AE45" s="3"/>
      <c r="AF45" s="69"/>
      <c r="AG45" s="3"/>
      <c r="AH45" s="69"/>
      <c r="AI45" s="3"/>
      <c r="AJ45" s="3"/>
      <c r="AK45" s="3"/>
      <c r="AL45" s="3"/>
      <c r="AM45" s="3"/>
      <c r="AN45" s="3"/>
      <c r="AO45" s="3"/>
      <c r="AP45" s="3"/>
      <c r="AQ45" s="3"/>
      <c r="AR45" s="69"/>
      <c r="AS45" s="70"/>
      <c r="AT45" s="69"/>
      <c r="AU45" s="69"/>
      <c r="AV45" s="69"/>
      <c r="AW45" s="69"/>
      <c r="AX45" s="69"/>
      <c r="AY45" s="70"/>
      <c r="AZ45" s="69"/>
      <c r="BA45" s="3"/>
      <c r="BB45" s="69"/>
      <c r="BC45" s="3"/>
      <c r="BD45" s="69"/>
      <c r="BE45" s="69"/>
      <c r="BF45" s="69"/>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9"/>
      <c r="DK45" s="7"/>
      <c r="DL45" s="7"/>
      <c r="DM45" s="7"/>
      <c r="DN45" s="7"/>
      <c r="DO45" s="7"/>
      <c r="DP45" s="7"/>
      <c r="DQ45" s="7"/>
      <c r="DR45" s="7"/>
      <c r="DS45" s="7"/>
      <c r="DT45" s="9"/>
      <c r="DU45" s="7"/>
      <c r="DV45" s="7"/>
      <c r="DW45" s="7"/>
      <c r="DX45" s="7"/>
      <c r="DY45" s="7"/>
      <c r="DZ45" s="7"/>
      <c r="EA45" s="7"/>
      <c r="EB45" s="7"/>
      <c r="EC45" s="7"/>
      <c r="ED45" s="9"/>
      <c r="EE45" s="7"/>
      <c r="EF45" s="7"/>
      <c r="EG45" s="7"/>
      <c r="EH45" s="7"/>
      <c r="EI45" s="7"/>
      <c r="EJ45" s="7"/>
      <c r="EK45" s="7"/>
      <c r="EL45" s="7"/>
      <c r="EM45" s="7"/>
      <c r="EN45" s="9"/>
      <c r="EO45" s="7"/>
      <c r="EP45" s="7"/>
      <c r="EQ45" s="7"/>
      <c r="ER45" s="7"/>
      <c r="ES45" s="7"/>
      <c r="ET45" s="7"/>
      <c r="EU45" s="7"/>
      <c r="EV45" s="7"/>
      <c r="EW45" s="7"/>
      <c r="EX45" s="9"/>
      <c r="EY45" s="7"/>
      <c r="EZ45" s="7"/>
      <c r="FA45" s="7"/>
      <c r="FB45" s="7"/>
      <c r="FC45" s="7"/>
      <c r="FD45" s="7"/>
      <c r="FE45" s="7"/>
      <c r="FF45" s="7"/>
      <c r="FG45" s="7"/>
      <c r="FH45" s="9"/>
      <c r="FI45" s="7"/>
      <c r="FJ45" s="7"/>
      <c r="FK45" s="7"/>
      <c r="FL45" s="7"/>
      <c r="FM45" s="7"/>
      <c r="FN45" s="7"/>
      <c r="FO45" s="7"/>
      <c r="FP45" s="7"/>
      <c r="FQ45" s="7"/>
      <c r="FR45" s="9"/>
      <c r="GB45" s="9" t="s">
        <v>22</v>
      </c>
    </row>
    <row r="46" spans="1:184" ht="20" thickBot="1" x14ac:dyDescent="0.25">
      <c r="A46" s="2" t="s">
        <v>15</v>
      </c>
      <c r="B46" s="6"/>
      <c r="C46" s="6"/>
      <c r="D46" s="6"/>
      <c r="E46" s="6"/>
      <c r="F46" s="6"/>
      <c r="G46" s="6"/>
      <c r="H46" s="6"/>
      <c r="I46" s="6"/>
      <c r="J46" s="6"/>
      <c r="K46" s="6"/>
      <c r="L46" s="6"/>
      <c r="M46" s="6"/>
      <c r="N46" s="6"/>
      <c r="O46" s="6"/>
      <c r="P46" s="6"/>
      <c r="Q46" s="6"/>
      <c r="R46" s="6"/>
      <c r="S46" s="6"/>
      <c r="T46" s="6"/>
      <c r="U46" s="6"/>
      <c r="V46" s="6"/>
      <c r="W46" s="3"/>
      <c r="X46" s="69"/>
      <c r="Y46" s="3"/>
      <c r="Z46" s="69"/>
      <c r="AA46" s="69"/>
      <c r="AB46" s="69"/>
      <c r="AC46" s="69"/>
      <c r="AD46" s="69"/>
      <c r="AE46" s="3"/>
      <c r="AF46" s="69"/>
      <c r="AG46" s="3"/>
      <c r="AH46" s="69"/>
      <c r="AI46" s="3"/>
      <c r="AJ46" s="3"/>
      <c r="AK46" s="3"/>
      <c r="AL46" s="3"/>
      <c r="AM46" s="3"/>
      <c r="AN46" s="3"/>
      <c r="AO46" s="3"/>
      <c r="AP46" s="3"/>
      <c r="AQ46" s="3"/>
      <c r="AR46" s="69"/>
      <c r="AS46" s="70"/>
      <c r="AT46" s="69"/>
      <c r="AU46" s="69"/>
      <c r="AV46" s="69"/>
      <c r="AW46" s="69"/>
      <c r="AX46" s="69"/>
      <c r="AY46" s="70"/>
      <c r="AZ46" s="69"/>
      <c r="BA46" s="3"/>
      <c r="BB46" s="69"/>
      <c r="BC46" s="3"/>
      <c r="BD46" s="69"/>
      <c r="BE46" s="69"/>
      <c r="BF46" s="69"/>
      <c r="BG46" s="7"/>
      <c r="BH46" s="7"/>
      <c r="BI46" s="7"/>
      <c r="BJ46" s="7"/>
      <c r="BK46" s="7"/>
      <c r="BL46" s="7"/>
      <c r="BM46" s="7"/>
      <c r="BN46" s="7"/>
      <c r="BO46" s="7"/>
      <c r="BP46" s="7"/>
      <c r="BQ46" s="7"/>
      <c r="BR46" s="7"/>
      <c r="BS46" s="7"/>
      <c r="BT46" s="9"/>
      <c r="BU46" s="7"/>
      <c r="BV46" s="7"/>
      <c r="BW46" s="7"/>
      <c r="BX46" s="7"/>
      <c r="BY46" s="7"/>
      <c r="BZ46" s="7"/>
      <c r="CA46" s="7"/>
      <c r="CB46" s="7"/>
      <c r="CC46" s="7"/>
      <c r="CD46" s="9"/>
      <c r="CE46" s="7"/>
      <c r="CF46" s="7"/>
      <c r="CG46" s="7"/>
      <c r="CH46" s="7"/>
      <c r="CI46" s="7"/>
      <c r="CJ46" s="7"/>
      <c r="CK46" s="7"/>
      <c r="CL46" s="7"/>
      <c r="CM46" s="7"/>
      <c r="CN46" s="9"/>
      <c r="CO46" s="7"/>
      <c r="CP46" s="9"/>
      <c r="CQ46" s="7"/>
      <c r="CR46" s="7"/>
      <c r="CS46" s="7"/>
      <c r="CT46" s="7"/>
      <c r="CU46" s="7"/>
      <c r="CV46" s="7"/>
      <c r="CW46" s="7"/>
      <c r="CX46" s="7"/>
      <c r="CY46" s="7"/>
      <c r="CZ46" s="9"/>
      <c r="DA46" s="7"/>
      <c r="DB46" s="7"/>
      <c r="DC46" s="7"/>
      <c r="DD46" s="7"/>
      <c r="DE46" s="7"/>
      <c r="DF46" s="7"/>
      <c r="DG46" s="7"/>
      <c r="DH46" s="7"/>
      <c r="DI46" s="7"/>
      <c r="DJ46" s="11"/>
      <c r="DK46" s="7"/>
      <c r="DL46" s="7"/>
      <c r="DM46" s="7"/>
      <c r="DN46" s="7"/>
      <c r="DO46" s="7"/>
      <c r="DP46" s="7"/>
      <c r="DQ46" s="7"/>
      <c r="DR46" s="7"/>
      <c r="DS46" s="7"/>
      <c r="DT46" s="11"/>
      <c r="DU46" s="7"/>
      <c r="DV46" s="7"/>
      <c r="DW46" s="7"/>
      <c r="DX46" s="7"/>
      <c r="DY46" s="7"/>
      <c r="DZ46" s="7"/>
      <c r="EA46" s="7"/>
      <c r="EB46" s="7"/>
      <c r="EC46" s="7"/>
      <c r="ED46" s="11"/>
      <c r="EE46" s="7"/>
      <c r="EF46" s="7"/>
      <c r="EG46" s="7"/>
      <c r="EH46" s="7"/>
      <c r="EI46" s="7"/>
      <c r="EJ46" s="7"/>
      <c r="EK46" s="7"/>
      <c r="EL46" s="7"/>
      <c r="EM46" s="7"/>
      <c r="EN46" s="11"/>
      <c r="EO46" s="7"/>
      <c r="EP46" s="7"/>
      <c r="EQ46" s="7"/>
      <c r="ER46" s="7"/>
      <c r="ES46" s="7"/>
      <c r="ET46" s="7"/>
      <c r="EU46" s="7"/>
      <c r="EV46" s="7"/>
      <c r="EW46" s="7"/>
      <c r="EX46" s="11"/>
      <c r="EY46" s="7"/>
      <c r="EZ46" s="7"/>
      <c r="FA46" s="7"/>
      <c r="FB46" s="7"/>
      <c r="FC46" s="7"/>
      <c r="FD46" s="7"/>
      <c r="FE46" s="7"/>
      <c r="FF46" s="7"/>
      <c r="FG46" s="7"/>
      <c r="FH46" s="11"/>
      <c r="FI46" s="7"/>
      <c r="FJ46" s="7"/>
      <c r="FK46" s="7"/>
      <c r="FL46" s="7"/>
      <c r="FM46" s="7"/>
      <c r="FN46" s="7"/>
      <c r="FO46" s="7"/>
      <c r="FP46" s="7"/>
      <c r="FQ46" s="7"/>
      <c r="FR46" s="11"/>
      <c r="GB46" s="11" t="s">
        <v>30</v>
      </c>
    </row>
    <row r="47" spans="1:184" ht="16.5" thickBot="1" x14ac:dyDescent="0.25">
      <c r="A47" s="10"/>
      <c r="B47" s="10"/>
      <c r="C47" s="253" t="s">
        <v>95</v>
      </c>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4"/>
      <c r="AP47" s="254"/>
      <c r="AQ47" s="254"/>
      <c r="AR47" s="254"/>
      <c r="AS47" s="254"/>
      <c r="AT47" s="254"/>
      <c r="AU47" s="254"/>
      <c r="AV47" s="254"/>
      <c r="AW47" s="254"/>
      <c r="AX47" s="254"/>
      <c r="AY47" s="254"/>
      <c r="AZ47" s="254"/>
      <c r="BA47" s="254"/>
      <c r="BB47" s="254"/>
      <c r="BC47" s="254"/>
      <c r="BD47" s="254"/>
      <c r="BE47" s="254"/>
      <c r="BF47" s="254"/>
      <c r="BG47" s="254"/>
      <c r="BH47" s="254"/>
      <c r="BI47" s="254"/>
      <c r="BJ47" s="254"/>
      <c r="BK47" s="254"/>
      <c r="BL47" s="254"/>
      <c r="BM47" s="254"/>
      <c r="BN47" s="254"/>
      <c r="BO47" s="254"/>
      <c r="BP47" s="254"/>
      <c r="BQ47" s="254"/>
      <c r="BR47" s="254"/>
      <c r="BS47" s="254"/>
      <c r="BT47" s="254"/>
      <c r="BU47" s="254"/>
      <c r="BV47" s="254"/>
      <c r="BW47" s="254"/>
      <c r="BX47" s="254"/>
      <c r="BY47" s="254"/>
      <c r="BZ47" s="254"/>
      <c r="CA47" s="254"/>
      <c r="CB47" s="254"/>
      <c r="CC47" s="254"/>
      <c r="CD47" s="254"/>
      <c r="CE47" s="254"/>
      <c r="CF47" s="254"/>
      <c r="CG47" s="254"/>
      <c r="CH47" s="254"/>
      <c r="CI47" s="254"/>
      <c r="CJ47" s="254"/>
      <c r="CK47" s="254"/>
      <c r="CL47" s="254"/>
      <c r="CM47" s="254"/>
      <c r="CN47" s="255"/>
      <c r="CO47" s="253" t="s">
        <v>94</v>
      </c>
      <c r="CP47" s="254"/>
      <c r="CQ47" s="254"/>
      <c r="CR47" s="254"/>
      <c r="CS47" s="254"/>
      <c r="CT47" s="254"/>
      <c r="CU47" s="254"/>
      <c r="CV47" s="254"/>
      <c r="CW47" s="254"/>
      <c r="CX47" s="254"/>
      <c r="CY47" s="254"/>
      <c r="CZ47" s="254"/>
      <c r="DA47" s="254"/>
      <c r="DB47" s="254"/>
      <c r="DC47" s="254"/>
      <c r="DD47" s="254"/>
      <c r="DE47" s="254"/>
      <c r="DF47" s="254"/>
      <c r="DG47" s="254"/>
      <c r="DH47" s="254"/>
      <c r="DI47" s="254"/>
      <c r="DJ47" s="254"/>
      <c r="DK47" s="254"/>
      <c r="DL47" s="254"/>
      <c r="DM47" s="254"/>
      <c r="DN47" s="254"/>
      <c r="DO47" s="254"/>
      <c r="DP47" s="254"/>
      <c r="DQ47" s="254"/>
      <c r="DR47" s="254"/>
      <c r="DS47" s="254"/>
      <c r="DT47" s="254"/>
      <c r="DU47" s="254"/>
      <c r="DV47" s="254"/>
      <c r="DW47" s="254"/>
      <c r="DX47" s="254"/>
      <c r="DY47" s="254"/>
      <c r="DZ47" s="254"/>
      <c r="EA47" s="254"/>
      <c r="EB47" s="254"/>
      <c r="EC47" s="254"/>
      <c r="ED47" s="254"/>
      <c r="EE47" s="254"/>
      <c r="EF47" s="254"/>
      <c r="EG47" s="254"/>
      <c r="EH47" s="254"/>
      <c r="EI47" s="254"/>
      <c r="EJ47" s="254"/>
      <c r="EK47" s="254"/>
      <c r="EL47" s="254"/>
      <c r="EM47" s="254"/>
      <c r="EN47" s="254"/>
      <c r="EO47" s="254"/>
      <c r="EP47" s="254"/>
      <c r="EQ47" s="254"/>
      <c r="ER47" s="254"/>
      <c r="ES47" s="254"/>
      <c r="ET47" s="254"/>
      <c r="EU47" s="254"/>
      <c r="EV47" s="254"/>
      <c r="EW47" s="254"/>
      <c r="EX47" s="254"/>
      <c r="EY47" s="254"/>
      <c r="EZ47" s="254"/>
      <c r="FA47" s="254"/>
      <c r="FB47" s="254"/>
      <c r="FC47" s="254"/>
      <c r="FD47" s="254"/>
      <c r="FE47" s="254"/>
      <c r="FF47" s="254"/>
      <c r="FG47" s="254"/>
      <c r="FH47" s="254"/>
      <c r="FI47" s="254"/>
      <c r="FJ47" s="254"/>
      <c r="FK47" s="254"/>
      <c r="FL47" s="254"/>
      <c r="FM47" s="254"/>
      <c r="FN47" s="254"/>
      <c r="FO47" s="254"/>
      <c r="FP47" s="254"/>
      <c r="FQ47" s="254"/>
      <c r="FR47" s="254"/>
      <c r="FS47" s="254"/>
      <c r="FT47" s="254"/>
      <c r="FU47" s="254"/>
      <c r="FV47" s="254"/>
      <c r="FW47" s="254"/>
      <c r="FX47" s="254"/>
      <c r="FY47" s="254"/>
      <c r="FZ47" s="254"/>
      <c r="GA47" s="254"/>
      <c r="GB47" s="255"/>
    </row>
    <row r="48" spans="1:184" ht="32.25" customHeight="1" x14ac:dyDescent="0.2">
      <c r="A48" s="496" t="s">
        <v>45</v>
      </c>
      <c r="B48" s="498"/>
      <c r="C48" s="418" t="s">
        <v>46</v>
      </c>
      <c r="D48" s="475"/>
      <c r="E48" s="475"/>
      <c r="F48" s="475"/>
      <c r="G48" s="475"/>
      <c r="H48" s="475"/>
      <c r="I48" s="475"/>
      <c r="J48" s="475"/>
      <c r="K48" s="475"/>
      <c r="L48" s="476"/>
      <c r="M48" s="418" t="s">
        <v>47</v>
      </c>
      <c r="N48" s="475"/>
      <c r="O48" s="475"/>
      <c r="P48" s="475"/>
      <c r="Q48" s="475"/>
      <c r="R48" s="475"/>
      <c r="S48" s="475"/>
      <c r="T48" s="475"/>
      <c r="U48" s="475"/>
      <c r="V48" s="476"/>
      <c r="W48" s="418" t="s">
        <v>48</v>
      </c>
      <c r="X48" s="475"/>
      <c r="Y48" s="475"/>
      <c r="Z48" s="475"/>
      <c r="AA48" s="475"/>
      <c r="AB48" s="475"/>
      <c r="AC48" s="475"/>
      <c r="AD48" s="475"/>
      <c r="AE48" s="475"/>
      <c r="AF48" s="476"/>
      <c r="AG48" s="418" t="s">
        <v>49</v>
      </c>
      <c r="AH48" s="475"/>
      <c r="AI48" s="475"/>
      <c r="AJ48" s="475"/>
      <c r="AK48" s="475"/>
      <c r="AL48" s="475"/>
      <c r="AM48" s="475"/>
      <c r="AN48" s="475"/>
      <c r="AO48" s="475"/>
      <c r="AP48" s="475"/>
      <c r="AQ48" s="418" t="s">
        <v>50</v>
      </c>
      <c r="AR48" s="256"/>
      <c r="AS48" s="256"/>
      <c r="AT48" s="256"/>
      <c r="AU48" s="256"/>
      <c r="AV48" s="256"/>
      <c r="AW48" s="256"/>
      <c r="AX48" s="256"/>
      <c r="AY48" s="256"/>
      <c r="AZ48" s="427"/>
      <c r="BA48" s="418" t="s">
        <v>51</v>
      </c>
      <c r="BB48" s="256"/>
      <c r="BC48" s="256"/>
      <c r="BD48" s="256"/>
      <c r="BE48" s="256"/>
      <c r="BF48" s="256"/>
      <c r="BG48" s="256"/>
      <c r="BH48" s="256"/>
      <c r="BI48" s="256"/>
      <c r="BJ48" s="427"/>
      <c r="BK48" s="418" t="s">
        <v>52</v>
      </c>
      <c r="BL48" s="256"/>
      <c r="BM48" s="256"/>
      <c r="BN48" s="256"/>
      <c r="BO48" s="256"/>
      <c r="BP48" s="256"/>
      <c r="BQ48" s="256"/>
      <c r="BR48" s="256"/>
      <c r="BS48" s="256"/>
      <c r="BT48" s="427"/>
      <c r="BU48" s="256" t="s">
        <v>53</v>
      </c>
      <c r="BV48" s="256"/>
      <c r="BW48" s="256"/>
      <c r="BX48" s="256"/>
      <c r="BY48" s="256"/>
      <c r="BZ48" s="256"/>
      <c r="CA48" s="256"/>
      <c r="CB48" s="256"/>
      <c r="CC48" s="256"/>
      <c r="CD48" s="257"/>
      <c r="CE48" s="256" t="s">
        <v>81</v>
      </c>
      <c r="CF48" s="256"/>
      <c r="CG48" s="256"/>
      <c r="CH48" s="256"/>
      <c r="CI48" s="256"/>
      <c r="CJ48" s="256"/>
      <c r="CK48" s="256"/>
      <c r="CL48" s="256"/>
      <c r="CM48" s="256"/>
      <c r="CN48" s="257"/>
      <c r="CO48" s="109" t="s">
        <v>81</v>
      </c>
      <c r="CP48" s="110"/>
      <c r="CQ48" s="256" t="s">
        <v>86</v>
      </c>
      <c r="CR48" s="256"/>
      <c r="CS48" s="256"/>
      <c r="CT48" s="256"/>
      <c r="CU48" s="256"/>
      <c r="CV48" s="256"/>
      <c r="CW48" s="256"/>
      <c r="CX48" s="256"/>
      <c r="CY48" s="256"/>
      <c r="CZ48" s="257"/>
      <c r="DA48" s="256" t="s">
        <v>87</v>
      </c>
      <c r="DB48" s="256"/>
      <c r="DC48" s="256"/>
      <c r="DD48" s="256"/>
      <c r="DE48" s="256"/>
      <c r="DF48" s="256"/>
      <c r="DG48" s="256"/>
      <c r="DH48" s="256"/>
      <c r="DI48" s="256"/>
      <c r="DJ48" s="257"/>
      <c r="DK48" s="256" t="s">
        <v>104</v>
      </c>
      <c r="DL48" s="256"/>
      <c r="DM48" s="256"/>
      <c r="DN48" s="256"/>
      <c r="DO48" s="256"/>
      <c r="DP48" s="256"/>
      <c r="DQ48" s="256"/>
      <c r="DR48" s="256"/>
      <c r="DS48" s="256"/>
      <c r="DT48" s="257"/>
      <c r="DU48" s="256" t="s">
        <v>112</v>
      </c>
      <c r="DV48" s="256"/>
      <c r="DW48" s="256"/>
      <c r="DX48" s="256"/>
      <c r="DY48" s="256"/>
      <c r="DZ48" s="256"/>
      <c r="EA48" s="256"/>
      <c r="EB48" s="256"/>
      <c r="EC48" s="256"/>
      <c r="ED48" s="257"/>
      <c r="EE48" s="256" t="s">
        <v>125</v>
      </c>
      <c r="EF48" s="256"/>
      <c r="EG48" s="256"/>
      <c r="EH48" s="256"/>
      <c r="EI48" s="256"/>
      <c r="EJ48" s="256"/>
      <c r="EK48" s="256"/>
      <c r="EL48" s="256"/>
      <c r="EM48" s="256"/>
      <c r="EN48" s="257"/>
      <c r="EO48" s="345" t="s">
        <v>122</v>
      </c>
      <c r="EP48" s="256"/>
      <c r="EQ48" s="256"/>
      <c r="ER48" s="256"/>
      <c r="ES48" s="256"/>
      <c r="ET48" s="256"/>
      <c r="EU48" s="256"/>
      <c r="EV48" s="256"/>
      <c r="EW48" s="256"/>
      <c r="EX48" s="257"/>
      <c r="EY48" s="256" t="s">
        <v>128</v>
      </c>
      <c r="EZ48" s="256"/>
      <c r="FA48" s="256"/>
      <c r="FB48" s="256"/>
      <c r="FC48" s="256"/>
      <c r="FD48" s="256"/>
      <c r="FE48" s="256"/>
      <c r="FF48" s="256"/>
      <c r="FG48" s="256"/>
      <c r="FH48" s="257"/>
      <c r="FI48" s="345" t="s">
        <v>136</v>
      </c>
      <c r="FJ48" s="256"/>
      <c r="FK48" s="256"/>
      <c r="FL48" s="256"/>
      <c r="FM48" s="256"/>
      <c r="FN48" s="256"/>
      <c r="FO48" s="256"/>
      <c r="FP48" s="256"/>
      <c r="FQ48" s="256"/>
      <c r="FR48" s="257"/>
      <c r="FS48" s="345" t="s">
        <v>139</v>
      </c>
      <c r="FT48" s="256"/>
      <c r="FU48" s="256"/>
      <c r="FV48" s="256"/>
      <c r="FW48" s="256"/>
      <c r="FX48" s="256"/>
      <c r="FY48" s="256"/>
      <c r="FZ48" s="256"/>
      <c r="GA48" s="256"/>
      <c r="GB48" s="257"/>
    </row>
    <row r="49" spans="1:184" ht="16.5" customHeight="1" x14ac:dyDescent="0.2">
      <c r="A49" s="336"/>
      <c r="B49" s="499"/>
      <c r="C49" s="346" t="s">
        <v>31</v>
      </c>
      <c r="D49" s="12"/>
      <c r="E49" s="466" t="s">
        <v>35</v>
      </c>
      <c r="F49" s="12"/>
      <c r="G49" s="466" t="s">
        <v>33</v>
      </c>
      <c r="H49" s="12"/>
      <c r="I49" s="466" t="s">
        <v>34</v>
      </c>
      <c r="J49" s="13"/>
      <c r="K49" s="477" t="s">
        <v>54</v>
      </c>
      <c r="L49" s="12"/>
      <c r="M49" s="346" t="s">
        <v>31</v>
      </c>
      <c r="N49" s="12"/>
      <c r="O49" s="466" t="s">
        <v>35</v>
      </c>
      <c r="P49" s="12"/>
      <c r="Q49" s="466" t="s">
        <v>33</v>
      </c>
      <c r="R49" s="12"/>
      <c r="S49" s="466" t="s">
        <v>34</v>
      </c>
      <c r="T49" s="80"/>
      <c r="U49" s="495" t="s">
        <v>55</v>
      </c>
      <c r="V49" s="14"/>
      <c r="W49" s="346" t="s">
        <v>31</v>
      </c>
      <c r="X49" s="12"/>
      <c r="Y49" s="466" t="s">
        <v>35</v>
      </c>
      <c r="Z49" s="12"/>
      <c r="AA49" s="466" t="s">
        <v>33</v>
      </c>
      <c r="AB49" s="12"/>
      <c r="AC49" s="466" t="s">
        <v>34</v>
      </c>
      <c r="AD49" s="13"/>
      <c r="AE49" s="477" t="s">
        <v>56</v>
      </c>
      <c r="AF49" s="14"/>
      <c r="AG49" s="346" t="s">
        <v>31</v>
      </c>
      <c r="AH49" s="12"/>
      <c r="AI49" s="466" t="s">
        <v>35</v>
      </c>
      <c r="AJ49" s="12"/>
      <c r="AK49" s="466" t="s">
        <v>33</v>
      </c>
      <c r="AL49" s="12"/>
      <c r="AM49" s="466" t="s">
        <v>34</v>
      </c>
      <c r="AN49" s="13"/>
      <c r="AO49" s="477" t="s">
        <v>57</v>
      </c>
      <c r="AP49" s="14"/>
      <c r="AQ49" s="346" t="s">
        <v>31</v>
      </c>
      <c r="AR49" s="12"/>
      <c r="AS49" s="466" t="s">
        <v>35</v>
      </c>
      <c r="AT49" s="12"/>
      <c r="AU49" s="466" t="s">
        <v>33</v>
      </c>
      <c r="AV49" s="12"/>
      <c r="AW49" s="466" t="s">
        <v>34</v>
      </c>
      <c r="AX49" s="14"/>
      <c r="AY49" s="346" t="s">
        <v>58</v>
      </c>
      <c r="AZ49" s="14"/>
      <c r="BA49" s="258" t="s">
        <v>31</v>
      </c>
      <c r="BB49" s="15"/>
      <c r="BC49" s="262" t="s">
        <v>35</v>
      </c>
      <c r="BD49" s="15"/>
      <c r="BE49" s="262" t="s">
        <v>33</v>
      </c>
      <c r="BF49" s="15"/>
      <c r="BG49" s="466" t="s">
        <v>34</v>
      </c>
      <c r="BH49" s="14"/>
      <c r="BI49" s="301" t="s">
        <v>59</v>
      </c>
      <c r="BJ49" s="81"/>
      <c r="BK49" s="258" t="s">
        <v>76</v>
      </c>
      <c r="BL49" s="15"/>
      <c r="BM49" s="302" t="s">
        <v>35</v>
      </c>
      <c r="BN49" s="15"/>
      <c r="BO49" s="302" t="s">
        <v>33</v>
      </c>
      <c r="BP49" s="18"/>
      <c r="BQ49" s="301" t="s">
        <v>34</v>
      </c>
      <c r="BR49" s="15"/>
      <c r="BS49" s="346" t="s">
        <v>60</v>
      </c>
      <c r="BT49" s="81"/>
      <c r="BU49" s="301" t="s">
        <v>76</v>
      </c>
      <c r="BV49" s="15"/>
      <c r="BW49" s="302" t="s">
        <v>35</v>
      </c>
      <c r="BX49" s="15"/>
      <c r="BY49" s="302" t="s">
        <v>33</v>
      </c>
      <c r="BZ49" s="18"/>
      <c r="CA49" s="301" t="s">
        <v>34</v>
      </c>
      <c r="CB49" s="15"/>
      <c r="CC49" s="347" t="s">
        <v>61</v>
      </c>
      <c r="CD49" s="82"/>
      <c r="CE49" s="301" t="s">
        <v>76</v>
      </c>
      <c r="CF49" s="15"/>
      <c r="CG49" s="302" t="s">
        <v>35</v>
      </c>
      <c r="CH49" s="15"/>
      <c r="CI49" s="302" t="s">
        <v>33</v>
      </c>
      <c r="CJ49" s="18"/>
      <c r="CK49" s="301" t="s">
        <v>34</v>
      </c>
      <c r="CL49" s="15"/>
      <c r="CM49" s="347" t="s">
        <v>80</v>
      </c>
      <c r="CN49" s="82"/>
      <c r="CO49" s="347" t="s">
        <v>80</v>
      </c>
      <c r="CP49" s="82"/>
      <c r="CQ49" s="301" t="s">
        <v>39</v>
      </c>
      <c r="CR49" s="15"/>
      <c r="CS49" s="302" t="s">
        <v>32</v>
      </c>
      <c r="CT49" s="15"/>
      <c r="CU49" s="302" t="s">
        <v>33</v>
      </c>
      <c r="CV49" s="18"/>
      <c r="CW49" s="301" t="s">
        <v>34</v>
      </c>
      <c r="CX49" s="15"/>
      <c r="CY49" s="347" t="s">
        <v>89</v>
      </c>
      <c r="CZ49" s="82"/>
      <c r="DA49" s="301" t="s">
        <v>39</v>
      </c>
      <c r="DB49" s="15"/>
      <c r="DC49" s="302" t="s">
        <v>32</v>
      </c>
      <c r="DD49" s="15"/>
      <c r="DE49" s="302" t="s">
        <v>33</v>
      </c>
      <c r="DF49" s="18"/>
      <c r="DG49" s="301" t="s">
        <v>34</v>
      </c>
      <c r="DH49" s="15"/>
      <c r="DI49" s="347" t="s">
        <v>93</v>
      </c>
      <c r="DJ49" s="82"/>
      <c r="DK49" s="301" t="s">
        <v>39</v>
      </c>
      <c r="DL49" s="15"/>
      <c r="DM49" s="302" t="s">
        <v>32</v>
      </c>
      <c r="DN49" s="15"/>
      <c r="DO49" s="302" t="s">
        <v>33</v>
      </c>
      <c r="DP49" s="18"/>
      <c r="DQ49" s="301" t="s">
        <v>34</v>
      </c>
      <c r="DR49" s="14"/>
      <c r="DS49" s="334" t="s">
        <v>111</v>
      </c>
      <c r="DT49" s="133"/>
      <c r="DU49" s="301" t="s">
        <v>39</v>
      </c>
      <c r="DV49" s="15"/>
      <c r="DW49" s="302" t="s">
        <v>32</v>
      </c>
      <c r="DX49" s="15"/>
      <c r="DY49" s="302" t="s">
        <v>33</v>
      </c>
      <c r="DZ49" s="18"/>
      <c r="EA49" s="262" t="s">
        <v>34</v>
      </c>
      <c r="EB49" s="14"/>
      <c r="EC49" s="334" t="s">
        <v>113</v>
      </c>
      <c r="ED49" s="133"/>
      <c r="EE49" s="301" t="s">
        <v>39</v>
      </c>
      <c r="EF49" s="15"/>
      <c r="EG49" s="302" t="s">
        <v>32</v>
      </c>
      <c r="EH49" s="15"/>
      <c r="EI49" s="302" t="s">
        <v>33</v>
      </c>
      <c r="EJ49" s="18"/>
      <c r="EK49" s="262" t="s">
        <v>34</v>
      </c>
      <c r="EL49" s="14"/>
      <c r="EM49" s="334" t="s">
        <v>113</v>
      </c>
      <c r="EN49" s="133"/>
      <c r="EO49" s="299" t="s">
        <v>39</v>
      </c>
      <c r="EP49" s="15"/>
      <c r="EQ49" s="302" t="s">
        <v>32</v>
      </c>
      <c r="ER49" s="15"/>
      <c r="ES49" s="302" t="s">
        <v>33</v>
      </c>
      <c r="ET49" s="18"/>
      <c r="EU49" s="262" t="s">
        <v>34</v>
      </c>
      <c r="EV49" s="14"/>
      <c r="EW49" s="334" t="s">
        <v>123</v>
      </c>
      <c r="EX49" s="133"/>
      <c r="EY49" s="299" t="s">
        <v>39</v>
      </c>
      <c r="EZ49" s="15"/>
      <c r="FA49" s="302" t="s">
        <v>32</v>
      </c>
      <c r="FB49" s="15"/>
      <c r="FC49" s="302" t="s">
        <v>33</v>
      </c>
      <c r="FD49" s="18"/>
      <c r="FE49" s="262" t="s">
        <v>34</v>
      </c>
      <c r="FF49" s="14"/>
      <c r="FG49" s="334" t="s">
        <v>129</v>
      </c>
      <c r="FH49" s="133"/>
      <c r="FI49" s="299" t="s">
        <v>39</v>
      </c>
      <c r="FJ49" s="15"/>
      <c r="FK49" s="302" t="s">
        <v>32</v>
      </c>
      <c r="FL49" s="15"/>
      <c r="FM49" s="302" t="s">
        <v>33</v>
      </c>
      <c r="FN49" s="18"/>
      <c r="FO49" s="262" t="s">
        <v>34</v>
      </c>
      <c r="FP49" s="14"/>
      <c r="FQ49" s="334" t="s">
        <v>137</v>
      </c>
      <c r="FR49" s="133"/>
      <c r="FS49" s="299" t="s">
        <v>39</v>
      </c>
      <c r="FT49" s="15"/>
      <c r="FU49" s="302" t="s">
        <v>32</v>
      </c>
      <c r="FV49" s="15"/>
      <c r="FW49" s="302" t="s">
        <v>33</v>
      </c>
      <c r="FX49" s="18"/>
      <c r="FY49" s="262" t="s">
        <v>34</v>
      </c>
      <c r="FZ49" s="14"/>
      <c r="GA49" s="334" t="s">
        <v>140</v>
      </c>
      <c r="GB49" s="133"/>
    </row>
    <row r="50" spans="1:184" ht="16" x14ac:dyDescent="0.2">
      <c r="A50" s="336"/>
      <c r="B50" s="499"/>
      <c r="C50" s="428"/>
      <c r="D50" s="120" t="s">
        <v>1</v>
      </c>
      <c r="E50" s="333"/>
      <c r="F50" s="153" t="s">
        <v>1</v>
      </c>
      <c r="G50" s="333"/>
      <c r="H50" s="153" t="s">
        <v>1</v>
      </c>
      <c r="I50" s="333"/>
      <c r="J50" s="153" t="s">
        <v>1</v>
      </c>
      <c r="K50" s="428"/>
      <c r="L50" s="153" t="s">
        <v>1</v>
      </c>
      <c r="M50" s="428"/>
      <c r="N50" s="120" t="s">
        <v>1</v>
      </c>
      <c r="O50" s="333"/>
      <c r="P50" s="153" t="s">
        <v>1</v>
      </c>
      <c r="Q50" s="333"/>
      <c r="R50" s="153" t="s">
        <v>1</v>
      </c>
      <c r="S50" s="333"/>
      <c r="T50" s="155" t="s">
        <v>1</v>
      </c>
      <c r="U50" s="259"/>
      <c r="V50" s="168" t="s">
        <v>1</v>
      </c>
      <c r="W50" s="428"/>
      <c r="X50" s="120" t="s">
        <v>1</v>
      </c>
      <c r="Y50" s="333"/>
      <c r="Z50" s="153" t="s">
        <v>3</v>
      </c>
      <c r="AA50" s="333"/>
      <c r="AB50" s="153" t="s">
        <v>1</v>
      </c>
      <c r="AC50" s="333"/>
      <c r="AD50" s="153" t="s">
        <v>1</v>
      </c>
      <c r="AE50" s="428"/>
      <c r="AF50" s="168" t="s">
        <v>1</v>
      </c>
      <c r="AG50" s="428"/>
      <c r="AH50" s="168" t="s">
        <v>1</v>
      </c>
      <c r="AI50" s="333"/>
      <c r="AJ50" s="153" t="s">
        <v>3</v>
      </c>
      <c r="AK50" s="333"/>
      <c r="AL50" s="153" t="s">
        <v>1</v>
      </c>
      <c r="AM50" s="333"/>
      <c r="AN50" s="153" t="s">
        <v>1</v>
      </c>
      <c r="AO50" s="428"/>
      <c r="AP50" s="168" t="s">
        <v>1</v>
      </c>
      <c r="AQ50" s="428"/>
      <c r="AR50" s="120" t="s">
        <v>1</v>
      </c>
      <c r="AS50" s="333"/>
      <c r="AT50" s="153" t="s">
        <v>1</v>
      </c>
      <c r="AU50" s="333"/>
      <c r="AV50" s="153" t="s">
        <v>1</v>
      </c>
      <c r="AW50" s="333"/>
      <c r="AX50" s="153" t="s">
        <v>1</v>
      </c>
      <c r="AY50" s="428"/>
      <c r="AZ50" s="155" t="s">
        <v>1</v>
      </c>
      <c r="BA50" s="428"/>
      <c r="BB50" s="120" t="s">
        <v>1</v>
      </c>
      <c r="BC50" s="333"/>
      <c r="BD50" s="153" t="s">
        <v>1</v>
      </c>
      <c r="BE50" s="333"/>
      <c r="BF50" s="153" t="s">
        <v>1</v>
      </c>
      <c r="BG50" s="333"/>
      <c r="BH50" s="155" t="s">
        <v>1</v>
      </c>
      <c r="BI50" s="301"/>
      <c r="BJ50" s="211" t="s">
        <v>21</v>
      </c>
      <c r="BK50" s="428"/>
      <c r="BL50" s="120" t="s">
        <v>23</v>
      </c>
      <c r="BM50" s="267"/>
      <c r="BN50" s="153" t="s">
        <v>1</v>
      </c>
      <c r="BO50" s="267"/>
      <c r="BP50" s="154" t="s">
        <v>1</v>
      </c>
      <c r="BQ50" s="259"/>
      <c r="BR50" s="153" t="s">
        <v>1</v>
      </c>
      <c r="BS50" s="258"/>
      <c r="BT50" s="211" t="s">
        <v>1</v>
      </c>
      <c r="BU50" s="259"/>
      <c r="BV50" s="120" t="s">
        <v>1</v>
      </c>
      <c r="BW50" s="267"/>
      <c r="BX50" s="153" t="s">
        <v>1</v>
      </c>
      <c r="BY50" s="267"/>
      <c r="BZ50" s="154" t="s">
        <v>1</v>
      </c>
      <c r="CA50" s="259"/>
      <c r="CB50" s="153" t="s">
        <v>1</v>
      </c>
      <c r="CC50" s="348"/>
      <c r="CD50" s="212" t="s">
        <v>1</v>
      </c>
      <c r="CE50" s="259"/>
      <c r="CF50" s="120" t="s">
        <v>1</v>
      </c>
      <c r="CG50" s="267"/>
      <c r="CH50" s="153" t="s">
        <v>1</v>
      </c>
      <c r="CI50" s="267"/>
      <c r="CJ50" s="154" t="s">
        <v>1</v>
      </c>
      <c r="CK50" s="259"/>
      <c r="CL50" s="153" t="s">
        <v>1</v>
      </c>
      <c r="CM50" s="348"/>
      <c r="CN50" s="212" t="s">
        <v>1</v>
      </c>
      <c r="CO50" s="348"/>
      <c r="CP50" s="212" t="s">
        <v>1</v>
      </c>
      <c r="CQ50" s="259"/>
      <c r="CR50" s="120" t="s">
        <v>1</v>
      </c>
      <c r="CS50" s="267"/>
      <c r="CT50" s="153" t="s">
        <v>1</v>
      </c>
      <c r="CU50" s="267"/>
      <c r="CV50" s="154" t="s">
        <v>1</v>
      </c>
      <c r="CW50" s="259"/>
      <c r="CX50" s="153" t="s">
        <v>1</v>
      </c>
      <c r="CY50" s="348"/>
      <c r="CZ50" s="212" t="s">
        <v>1</v>
      </c>
      <c r="DA50" s="259"/>
      <c r="DB50" s="120" t="s">
        <v>1</v>
      </c>
      <c r="DC50" s="267"/>
      <c r="DD50" s="153" t="s">
        <v>1</v>
      </c>
      <c r="DE50" s="267"/>
      <c r="DF50" s="154" t="s">
        <v>1</v>
      </c>
      <c r="DG50" s="259"/>
      <c r="DH50" s="153" t="s">
        <v>1</v>
      </c>
      <c r="DI50" s="348"/>
      <c r="DJ50" s="212" t="s">
        <v>1</v>
      </c>
      <c r="DK50" s="259"/>
      <c r="DL50" s="120" t="s">
        <v>1</v>
      </c>
      <c r="DM50" s="267"/>
      <c r="DN50" s="153" t="s">
        <v>1</v>
      </c>
      <c r="DO50" s="267"/>
      <c r="DP50" s="154" t="s">
        <v>1</v>
      </c>
      <c r="DQ50" s="259"/>
      <c r="DR50" s="155" t="s">
        <v>1</v>
      </c>
      <c r="DS50" s="300"/>
      <c r="DT50" s="156" t="s">
        <v>1</v>
      </c>
      <c r="DU50" s="259"/>
      <c r="DV50" s="120" t="s">
        <v>1</v>
      </c>
      <c r="DW50" s="267"/>
      <c r="DX50" s="153" t="s">
        <v>1</v>
      </c>
      <c r="DY50" s="267"/>
      <c r="DZ50" s="154" t="s">
        <v>1</v>
      </c>
      <c r="EA50" s="333"/>
      <c r="EB50" s="155" t="s">
        <v>1</v>
      </c>
      <c r="EC50" s="300"/>
      <c r="ED50" s="156" t="s">
        <v>1</v>
      </c>
      <c r="EE50" s="259"/>
      <c r="EF50" s="120" t="s">
        <v>1</v>
      </c>
      <c r="EG50" s="267"/>
      <c r="EH50" s="153" t="s">
        <v>1</v>
      </c>
      <c r="EI50" s="267"/>
      <c r="EJ50" s="154" t="s">
        <v>1</v>
      </c>
      <c r="EK50" s="333"/>
      <c r="EL50" s="155" t="s">
        <v>1</v>
      </c>
      <c r="EM50" s="300"/>
      <c r="EN50" s="156" t="s">
        <v>1</v>
      </c>
      <c r="EO50" s="336"/>
      <c r="EP50" s="120" t="s">
        <v>1</v>
      </c>
      <c r="EQ50" s="267"/>
      <c r="ER50" s="153" t="s">
        <v>1</v>
      </c>
      <c r="ES50" s="267"/>
      <c r="ET50" s="154" t="s">
        <v>1</v>
      </c>
      <c r="EU50" s="333"/>
      <c r="EV50" s="155" t="s">
        <v>1</v>
      </c>
      <c r="EW50" s="300"/>
      <c r="EX50" s="156" t="s">
        <v>1</v>
      </c>
      <c r="EY50" s="336"/>
      <c r="EZ50" s="120" t="s">
        <v>1</v>
      </c>
      <c r="FA50" s="267"/>
      <c r="FB50" s="153" t="s">
        <v>1</v>
      </c>
      <c r="FC50" s="267"/>
      <c r="FD50" s="154" t="s">
        <v>1</v>
      </c>
      <c r="FE50" s="333"/>
      <c r="FF50" s="155" t="s">
        <v>1</v>
      </c>
      <c r="FG50" s="300"/>
      <c r="FH50" s="156" t="s">
        <v>1</v>
      </c>
      <c r="FI50" s="336"/>
      <c r="FJ50" s="120" t="s">
        <v>1</v>
      </c>
      <c r="FK50" s="267"/>
      <c r="FL50" s="153" t="s">
        <v>1</v>
      </c>
      <c r="FM50" s="267"/>
      <c r="FN50" s="154" t="s">
        <v>1</v>
      </c>
      <c r="FO50" s="333"/>
      <c r="FP50" s="155" t="s">
        <v>1</v>
      </c>
      <c r="FQ50" s="300"/>
      <c r="FR50" s="156" t="s">
        <v>1</v>
      </c>
      <c r="FS50" s="336"/>
      <c r="FT50" s="120" t="s">
        <v>1</v>
      </c>
      <c r="FU50" s="267"/>
      <c r="FV50" s="153" t="s">
        <v>1</v>
      </c>
      <c r="FW50" s="267"/>
      <c r="FX50" s="154" t="s">
        <v>1</v>
      </c>
      <c r="FY50" s="333"/>
      <c r="FZ50" s="155" t="s">
        <v>1</v>
      </c>
      <c r="GA50" s="300"/>
      <c r="GB50" s="156" t="s">
        <v>1</v>
      </c>
    </row>
    <row r="51" spans="1:184" ht="16" x14ac:dyDescent="0.2">
      <c r="A51" s="170" t="s">
        <v>0</v>
      </c>
      <c r="B51" s="171" t="s">
        <v>16</v>
      </c>
      <c r="C51" s="172">
        <v>10547</v>
      </c>
      <c r="D51" s="173">
        <v>1</v>
      </c>
      <c r="E51" s="174">
        <v>12835</v>
      </c>
      <c r="F51" s="173">
        <v>1</v>
      </c>
      <c r="G51" s="174">
        <v>10783</v>
      </c>
      <c r="H51" s="173">
        <v>1</v>
      </c>
      <c r="I51" s="174">
        <v>10429</v>
      </c>
      <c r="J51" s="214">
        <v>1</v>
      </c>
      <c r="K51" s="215">
        <v>44594</v>
      </c>
      <c r="L51" s="213">
        <v>1</v>
      </c>
      <c r="M51" s="176">
        <v>11418</v>
      </c>
      <c r="N51" s="173">
        <v>1</v>
      </c>
      <c r="O51" s="174">
        <v>11049</v>
      </c>
      <c r="P51" s="173">
        <v>1</v>
      </c>
      <c r="Q51" s="174">
        <v>9401</v>
      </c>
      <c r="R51" s="173">
        <v>1</v>
      </c>
      <c r="S51" s="174">
        <v>11231</v>
      </c>
      <c r="T51" s="177">
        <v>1</v>
      </c>
      <c r="U51" s="234">
        <v>43099</v>
      </c>
      <c r="V51" s="235">
        <v>1</v>
      </c>
      <c r="W51" s="179">
        <v>7080</v>
      </c>
      <c r="X51" s="180">
        <v>1</v>
      </c>
      <c r="Y51" s="181">
        <v>8697</v>
      </c>
      <c r="Z51" s="182">
        <v>1</v>
      </c>
      <c r="AA51" s="181">
        <v>8027</v>
      </c>
      <c r="AB51" s="182">
        <v>1</v>
      </c>
      <c r="AC51" s="181">
        <v>10384</v>
      </c>
      <c r="AD51" s="182">
        <v>1</v>
      </c>
      <c r="AE51" s="183">
        <v>34188</v>
      </c>
      <c r="AF51" s="180">
        <v>1</v>
      </c>
      <c r="AG51" s="179">
        <v>8294</v>
      </c>
      <c r="AH51" s="180">
        <v>1</v>
      </c>
      <c r="AI51" s="181">
        <v>8280</v>
      </c>
      <c r="AJ51" s="184">
        <v>1</v>
      </c>
      <c r="AK51" s="181">
        <v>8257</v>
      </c>
      <c r="AL51" s="184">
        <v>1</v>
      </c>
      <c r="AM51" s="181">
        <v>8956</v>
      </c>
      <c r="AN51" s="185">
        <v>1</v>
      </c>
      <c r="AO51" s="183">
        <v>33787</v>
      </c>
      <c r="AP51" s="185">
        <v>1</v>
      </c>
      <c r="AQ51" s="183">
        <v>7762</v>
      </c>
      <c r="AR51" s="185">
        <v>1</v>
      </c>
      <c r="AS51" s="186">
        <v>7965</v>
      </c>
      <c r="AT51" s="184">
        <v>1</v>
      </c>
      <c r="AU51" s="186">
        <v>8533</v>
      </c>
      <c r="AV51" s="184">
        <v>1</v>
      </c>
      <c r="AW51" s="186">
        <v>9639</v>
      </c>
      <c r="AX51" s="184">
        <v>1</v>
      </c>
      <c r="AY51" s="183">
        <v>33899</v>
      </c>
      <c r="AZ51" s="185">
        <v>1</v>
      </c>
      <c r="BA51" s="179">
        <v>8672</v>
      </c>
      <c r="BB51" s="182">
        <v>1</v>
      </c>
      <c r="BC51" s="187">
        <v>8205</v>
      </c>
      <c r="BD51" s="182">
        <v>1</v>
      </c>
      <c r="BE51" s="186">
        <v>9244</v>
      </c>
      <c r="BF51" s="184">
        <v>1</v>
      </c>
      <c r="BG51" s="225">
        <v>10729</v>
      </c>
      <c r="BH51" s="189">
        <v>1</v>
      </c>
      <c r="BI51" s="201">
        <v>36850</v>
      </c>
      <c r="BJ51" s="189">
        <v>1</v>
      </c>
      <c r="BK51" s="192">
        <v>9030</v>
      </c>
      <c r="BL51" s="182">
        <v>1</v>
      </c>
      <c r="BM51" s="193">
        <v>8406</v>
      </c>
      <c r="BN51" s="182">
        <v>1</v>
      </c>
      <c r="BO51" s="236">
        <v>12466</v>
      </c>
      <c r="BP51" s="195">
        <v>1</v>
      </c>
      <c r="BQ51" s="197">
        <v>11317</v>
      </c>
      <c r="BR51" s="182">
        <v>1</v>
      </c>
      <c r="BS51" s="230">
        <v>41219</v>
      </c>
      <c r="BT51" s="189">
        <v>1</v>
      </c>
      <c r="BU51" s="197">
        <v>9561</v>
      </c>
      <c r="BV51" s="182">
        <v>1</v>
      </c>
      <c r="BW51" s="193">
        <v>9831</v>
      </c>
      <c r="BX51" s="182">
        <v>1</v>
      </c>
      <c r="BY51" s="236">
        <v>9773</v>
      </c>
      <c r="BZ51" s="195">
        <v>1</v>
      </c>
      <c r="CA51" s="226">
        <v>10747</v>
      </c>
      <c r="CB51" s="182">
        <v>1</v>
      </c>
      <c r="CC51" s="230">
        <v>39912</v>
      </c>
      <c r="CD51" s="227">
        <v>1</v>
      </c>
      <c r="CE51" s="197">
        <v>10945</v>
      </c>
      <c r="CF51" s="182">
        <v>1</v>
      </c>
      <c r="CG51" s="193">
        <v>11789</v>
      </c>
      <c r="CH51" s="182">
        <v>1</v>
      </c>
      <c r="CI51" s="198">
        <v>10564</v>
      </c>
      <c r="CJ51" s="182">
        <v>1</v>
      </c>
      <c r="CK51" s="188">
        <v>11360</v>
      </c>
      <c r="CL51" s="189">
        <v>1</v>
      </c>
      <c r="CM51" s="190">
        <v>44658</v>
      </c>
      <c r="CN51" s="199">
        <v>1</v>
      </c>
      <c r="CO51" s="190">
        <v>52853</v>
      </c>
      <c r="CP51" s="199">
        <v>1</v>
      </c>
      <c r="CQ51" s="197">
        <v>12544</v>
      </c>
      <c r="CR51" s="182">
        <v>1</v>
      </c>
      <c r="CS51" s="193">
        <v>12763</v>
      </c>
      <c r="CT51" s="182">
        <v>1</v>
      </c>
      <c r="CU51" s="198">
        <v>13952</v>
      </c>
      <c r="CV51" s="182">
        <v>1</v>
      </c>
      <c r="CW51" s="188">
        <v>13655</v>
      </c>
      <c r="CX51" s="189">
        <v>1</v>
      </c>
      <c r="CY51" s="190">
        <v>52913</v>
      </c>
      <c r="CZ51" s="199">
        <v>1</v>
      </c>
      <c r="DA51" s="197">
        <v>14321</v>
      </c>
      <c r="DB51" s="182">
        <v>1</v>
      </c>
      <c r="DC51" s="193">
        <v>14051</v>
      </c>
      <c r="DD51" s="182">
        <v>1</v>
      </c>
      <c r="DE51" s="198">
        <v>14638</v>
      </c>
      <c r="DF51" s="182">
        <v>1</v>
      </c>
      <c r="DG51" s="188">
        <v>15659</v>
      </c>
      <c r="DH51" s="189">
        <v>1</v>
      </c>
      <c r="DI51" s="190">
        <v>58669</v>
      </c>
      <c r="DJ51" s="199">
        <v>1</v>
      </c>
      <c r="DK51" s="228" t="s">
        <v>117</v>
      </c>
      <c r="DL51" s="229" t="s">
        <v>117</v>
      </c>
      <c r="DM51" s="202" t="s">
        <v>117</v>
      </c>
      <c r="DN51" s="229" t="s">
        <v>117</v>
      </c>
      <c r="DO51" s="202">
        <v>16817</v>
      </c>
      <c r="DP51" s="185">
        <v>1</v>
      </c>
      <c r="DQ51" s="202">
        <v>17704</v>
      </c>
      <c r="DR51" s="191">
        <v>1</v>
      </c>
      <c r="DS51" s="201">
        <v>67377</v>
      </c>
      <c r="DT51" s="185">
        <v>1</v>
      </c>
      <c r="DU51" s="228">
        <v>15251</v>
      </c>
      <c r="DV51" s="182">
        <v>1</v>
      </c>
      <c r="DW51" s="202">
        <v>13633</v>
      </c>
      <c r="DX51" s="182">
        <v>1</v>
      </c>
      <c r="DY51" s="202">
        <v>15232</v>
      </c>
      <c r="DZ51" s="182">
        <v>1</v>
      </c>
      <c r="EA51" s="202">
        <v>15443</v>
      </c>
      <c r="EB51" s="189">
        <v>1</v>
      </c>
      <c r="EC51" s="201">
        <v>59559</v>
      </c>
      <c r="ED51" s="227">
        <v>1</v>
      </c>
      <c r="EE51" s="228">
        <v>15251</v>
      </c>
      <c r="EF51" s="182">
        <v>1</v>
      </c>
      <c r="EG51" s="202">
        <v>13633</v>
      </c>
      <c r="EH51" s="182">
        <v>1</v>
      </c>
      <c r="EI51" s="202">
        <v>15232</v>
      </c>
      <c r="EJ51" s="182">
        <v>1</v>
      </c>
      <c r="EK51" s="202">
        <v>15443</v>
      </c>
      <c r="EL51" s="189">
        <v>1</v>
      </c>
      <c r="EM51" s="201">
        <v>59559</v>
      </c>
      <c r="EN51" s="227">
        <v>1</v>
      </c>
      <c r="EO51" s="228">
        <v>14039</v>
      </c>
      <c r="EP51" s="185">
        <f>+EO51/EO$51</f>
        <v>1</v>
      </c>
      <c r="EQ51" s="231">
        <v>14450</v>
      </c>
      <c r="ER51" s="185">
        <f>+EQ51/EQ$51</f>
        <v>1</v>
      </c>
      <c r="ES51" s="205">
        <v>14439</v>
      </c>
      <c r="ET51" s="185">
        <f>+ES51/ES$51</f>
        <v>1</v>
      </c>
      <c r="EU51" s="231">
        <v>14923</v>
      </c>
      <c r="EV51" s="191">
        <f>+EU51/EU$51</f>
        <v>1</v>
      </c>
      <c r="EW51" s="190">
        <v>57851</v>
      </c>
      <c r="EX51" s="199">
        <f>+EW51/EW$51</f>
        <v>1</v>
      </c>
      <c r="EY51" s="228">
        <v>15766</v>
      </c>
      <c r="EZ51" s="185">
        <f>+EY51/EY$51</f>
        <v>1</v>
      </c>
      <c r="FA51" s="231">
        <v>16817</v>
      </c>
      <c r="FB51" s="184">
        <f>+FA51/FA$51</f>
        <v>1</v>
      </c>
      <c r="FC51" s="205">
        <v>16524</v>
      </c>
      <c r="FD51" s="184">
        <f>+FC51/FC$51</f>
        <v>1</v>
      </c>
      <c r="FE51" s="205">
        <v>14485</v>
      </c>
      <c r="FF51" s="184">
        <f>+FE51/FE$51</f>
        <v>1</v>
      </c>
      <c r="FG51" s="205">
        <v>63592</v>
      </c>
      <c r="FH51" s="199">
        <f>+FG51/FG$51</f>
        <v>1</v>
      </c>
      <c r="FI51" s="228">
        <v>16430</v>
      </c>
      <c r="FJ51" s="180">
        <f>+FI51/FI$51</f>
        <v>1</v>
      </c>
      <c r="FK51" s="205">
        <v>16090</v>
      </c>
      <c r="FL51" s="184">
        <f>+FK51/FK$51</f>
        <v>1</v>
      </c>
      <c r="FM51" s="205">
        <v>16058</v>
      </c>
      <c r="FN51" s="184">
        <f>+FM51/FM$51</f>
        <v>1</v>
      </c>
      <c r="FO51" s="205">
        <v>16615</v>
      </c>
      <c r="FP51" s="184">
        <f>+FO51/FO$51</f>
        <v>1</v>
      </c>
      <c r="FQ51" s="205">
        <v>17076</v>
      </c>
      <c r="FR51" s="199">
        <f>+FQ51/FQ$51</f>
        <v>1</v>
      </c>
      <c r="FS51" s="228">
        <v>17076</v>
      </c>
      <c r="FT51" s="180">
        <f>+FS51/FS$51</f>
        <v>1</v>
      </c>
      <c r="FU51" s="205">
        <v>15906</v>
      </c>
      <c r="FV51" s="180">
        <f>+FU51/FU$51</f>
        <v>1</v>
      </c>
      <c r="FW51" s="205">
        <v>16130</v>
      </c>
      <c r="FX51" s="184">
        <f>+FW51/FW$51</f>
        <v>1</v>
      </c>
      <c r="FY51" s="205"/>
      <c r="FZ51" s="184"/>
      <c r="GA51" s="205"/>
      <c r="GB51" s="199"/>
    </row>
    <row r="52" spans="1:184" ht="16" x14ac:dyDescent="0.2">
      <c r="A52" s="21" t="s">
        <v>40</v>
      </c>
      <c r="B52" s="90" t="s">
        <v>12</v>
      </c>
      <c r="C52" s="22">
        <v>4514</v>
      </c>
      <c r="D52" s="32">
        <v>0.42799999999999999</v>
      </c>
      <c r="E52" s="166">
        <v>6532</v>
      </c>
      <c r="F52" s="32">
        <v>0.50900000000000001</v>
      </c>
      <c r="G52" s="166">
        <v>5018</v>
      </c>
      <c r="H52" s="32">
        <v>0.46500000000000002</v>
      </c>
      <c r="I52" s="166">
        <v>3186</v>
      </c>
      <c r="J52" s="72">
        <v>0.30499999999999999</v>
      </c>
      <c r="K52" s="165">
        <v>19250</v>
      </c>
      <c r="L52" s="71">
        <v>0.432</v>
      </c>
      <c r="M52" s="167">
        <v>5014</v>
      </c>
      <c r="N52" s="32">
        <v>0.439</v>
      </c>
      <c r="O52" s="166">
        <v>4107</v>
      </c>
      <c r="P52" s="32">
        <v>0.372</v>
      </c>
      <c r="Q52" s="166">
        <v>4805</v>
      </c>
      <c r="R52" s="32">
        <v>0.51100000000000001</v>
      </c>
      <c r="S52" s="166">
        <v>6567</v>
      </c>
      <c r="T52" s="24">
        <v>0.58399999999999996</v>
      </c>
      <c r="U52" s="25">
        <v>20493</v>
      </c>
      <c r="V52" s="72">
        <v>0.47499999999999998</v>
      </c>
      <c r="W52" s="26">
        <v>3230</v>
      </c>
      <c r="X52" s="33">
        <v>0.45600000000000002</v>
      </c>
      <c r="Y52" s="34">
        <v>4727</v>
      </c>
      <c r="Z52" s="28">
        <v>0.54400000000000004</v>
      </c>
      <c r="AA52" s="34">
        <v>4111</v>
      </c>
      <c r="AB52" s="28">
        <v>0.51200000000000001</v>
      </c>
      <c r="AC52" s="34">
        <v>4845</v>
      </c>
      <c r="AD52" s="28">
        <v>0.46700000000000003</v>
      </c>
      <c r="AE52" s="35">
        <v>16913</v>
      </c>
      <c r="AF52" s="33">
        <v>0.49399999999999999</v>
      </c>
      <c r="AG52" s="26">
        <v>4486</v>
      </c>
      <c r="AH52" s="33">
        <v>0.54100000000000004</v>
      </c>
      <c r="AI52" s="34">
        <v>4302</v>
      </c>
      <c r="AJ52" s="36">
        <v>0.52</v>
      </c>
      <c r="AK52" s="34">
        <v>4300</v>
      </c>
      <c r="AL52" s="36">
        <v>0.52100000000000002</v>
      </c>
      <c r="AM52" s="34">
        <v>4847</v>
      </c>
      <c r="AN52" s="37">
        <v>0.54100000000000004</v>
      </c>
      <c r="AO52" s="35">
        <v>17935</v>
      </c>
      <c r="AP52" s="37">
        <v>0.53100000000000003</v>
      </c>
      <c r="AQ52" s="35">
        <v>4481</v>
      </c>
      <c r="AR52" s="37">
        <v>0.57699999999999996</v>
      </c>
      <c r="AS52" s="34">
        <v>5050</v>
      </c>
      <c r="AT52" s="36">
        <v>0.63400000000000001</v>
      </c>
      <c r="AU52" s="34">
        <v>5097</v>
      </c>
      <c r="AV52" s="28">
        <v>0.59699999999999998</v>
      </c>
      <c r="AW52" s="34">
        <v>5642</v>
      </c>
      <c r="AX52" s="28">
        <v>0.58499999999999996</v>
      </c>
      <c r="AY52" s="35">
        <v>20270</v>
      </c>
      <c r="AZ52" s="37">
        <v>0.59799999999999998</v>
      </c>
      <c r="BA52" s="26">
        <v>6036</v>
      </c>
      <c r="BB52" s="28">
        <v>0.69599999999999995</v>
      </c>
      <c r="BC52" s="29">
        <v>5573</v>
      </c>
      <c r="BD52" s="28">
        <v>0.7</v>
      </c>
      <c r="BE52" s="38">
        <v>6382</v>
      </c>
      <c r="BF52" s="28">
        <v>0.69</v>
      </c>
      <c r="BG52" s="73">
        <v>7228</v>
      </c>
      <c r="BH52" s="40">
        <v>0.67368813496131974</v>
      </c>
      <c r="BI52" s="85">
        <v>25219</v>
      </c>
      <c r="BJ52" s="40">
        <v>0.68436906377204887</v>
      </c>
      <c r="BK52" s="101">
        <v>6140</v>
      </c>
      <c r="BL52" s="28">
        <v>0.68</v>
      </c>
      <c r="BM52" s="30">
        <v>5678</v>
      </c>
      <c r="BN52" s="28">
        <v>0.68</v>
      </c>
      <c r="BO52" s="84">
        <v>9170</v>
      </c>
      <c r="BP52" s="43">
        <v>0.74</v>
      </c>
      <c r="BQ52" s="99">
        <v>7862</v>
      </c>
      <c r="BR52" s="28">
        <v>0.69</v>
      </c>
      <c r="BS52" s="26">
        <v>28850</v>
      </c>
      <c r="BT52" s="40">
        <v>0.7</v>
      </c>
      <c r="BU52" s="99">
        <v>7059</v>
      </c>
      <c r="BV52" s="28">
        <v>0.74</v>
      </c>
      <c r="BW52" s="30">
        <v>7426</v>
      </c>
      <c r="BX52" s="28">
        <v>0.76</v>
      </c>
      <c r="BY52" s="84">
        <v>7345</v>
      </c>
      <c r="BZ52" s="43">
        <v>0.75</v>
      </c>
      <c r="CA52" s="44">
        <v>8586</v>
      </c>
      <c r="CB52" s="28">
        <v>0.8</v>
      </c>
      <c r="CC52" s="26">
        <v>30416</v>
      </c>
      <c r="CD52" s="74">
        <v>0.76</v>
      </c>
      <c r="CE52" s="99">
        <v>8381</v>
      </c>
      <c r="CF52" s="28">
        <v>0.76573777980813151</v>
      </c>
      <c r="CG52" s="30">
        <v>9683</v>
      </c>
      <c r="CH52" s="28">
        <v>0.8213588938841293</v>
      </c>
      <c r="CI52" s="42">
        <v>7549</v>
      </c>
      <c r="CJ52" s="28">
        <v>0.71459674365770542</v>
      </c>
      <c r="CK52" s="39">
        <v>8386</v>
      </c>
      <c r="CL52" s="40">
        <v>0.73820422535211272</v>
      </c>
      <c r="CM52" s="35">
        <v>33999</v>
      </c>
      <c r="CN52" s="45">
        <v>0.76131936047292759</v>
      </c>
      <c r="CO52" s="35">
        <v>40190</v>
      </c>
      <c r="CP52" s="45">
        <v>0.76041095112860202</v>
      </c>
      <c r="CQ52" s="99">
        <v>9659</v>
      </c>
      <c r="CR52" s="28">
        <v>0.77000956632653061</v>
      </c>
      <c r="CS52" s="30">
        <v>10085</v>
      </c>
      <c r="CT52" s="28">
        <v>0.79017472381101617</v>
      </c>
      <c r="CU52" s="42">
        <v>10833</v>
      </c>
      <c r="CV52" s="28">
        <v>0.77644782110091748</v>
      </c>
      <c r="CW52" s="39">
        <v>10980</v>
      </c>
      <c r="CX52" s="40">
        <v>0.80410106188209451</v>
      </c>
      <c r="CY52" s="35">
        <v>41557</v>
      </c>
      <c r="CZ52" s="45">
        <v>0.78538355413603467</v>
      </c>
      <c r="DA52" s="99">
        <v>11215</v>
      </c>
      <c r="DB52" s="28">
        <v>0.78311570421059984</v>
      </c>
      <c r="DC52" s="30">
        <v>10776</v>
      </c>
      <c r="DD52" s="28">
        <v>0.76692050387872746</v>
      </c>
      <c r="DE52" s="42">
        <v>11391</v>
      </c>
      <c r="DF52" s="28">
        <v>0.77818007924579857</v>
      </c>
      <c r="DG52" s="39">
        <v>12710</v>
      </c>
      <c r="DH52" s="40">
        <v>0.8116737978159525</v>
      </c>
      <c r="DI52" s="35">
        <v>46092</v>
      </c>
      <c r="DJ52" s="45">
        <v>0.78562784434709987</v>
      </c>
      <c r="DK52" s="121">
        <v>13088</v>
      </c>
      <c r="DL52" s="137" t="s">
        <v>117</v>
      </c>
      <c r="DM52" s="30">
        <v>12322</v>
      </c>
      <c r="DN52" s="137" t="s">
        <v>117</v>
      </c>
      <c r="DO52" s="123">
        <v>11838</v>
      </c>
      <c r="DP52" s="37">
        <v>0.70393054647083309</v>
      </c>
      <c r="DQ52" s="123">
        <v>15053</v>
      </c>
      <c r="DR52" s="41">
        <v>0.85025982828739266</v>
      </c>
      <c r="DS52" s="122">
        <v>52301</v>
      </c>
      <c r="DT52" s="37">
        <v>0.77624411891298217</v>
      </c>
      <c r="DU52" s="136">
        <v>11442</v>
      </c>
      <c r="DV52" s="28">
        <v>0.75024588551570393</v>
      </c>
      <c r="DW52" s="30">
        <v>9803</v>
      </c>
      <c r="DX52" s="28">
        <v>0.71906403579549627</v>
      </c>
      <c r="DY52" s="123">
        <v>11185</v>
      </c>
      <c r="DZ52" s="28">
        <v>0.73430934873949583</v>
      </c>
      <c r="EA52" s="123">
        <v>11495</v>
      </c>
      <c r="EB52" s="40">
        <v>0.74435019102505995</v>
      </c>
      <c r="EC52" s="122">
        <v>43925</v>
      </c>
      <c r="ED52" s="74">
        <v>0.7375039876425058</v>
      </c>
      <c r="EE52" s="136">
        <v>11442</v>
      </c>
      <c r="EF52" s="28">
        <v>0.75024588551570393</v>
      </c>
      <c r="EG52" s="30">
        <v>9803</v>
      </c>
      <c r="EH52" s="28">
        <v>0.71906403579549627</v>
      </c>
      <c r="EI52" s="123">
        <v>11185</v>
      </c>
      <c r="EJ52" s="28">
        <v>0.73430934873949583</v>
      </c>
      <c r="EK52" s="123">
        <v>11495</v>
      </c>
      <c r="EL52" s="40">
        <v>0.74435019102505995</v>
      </c>
      <c r="EM52" s="122">
        <v>43925</v>
      </c>
      <c r="EN52" s="74">
        <v>0.7375039876425058</v>
      </c>
      <c r="EO52" s="136">
        <v>11860</v>
      </c>
      <c r="EP52" s="137">
        <f>+EO52/EO$51</f>
        <v>0.84478951492271526</v>
      </c>
      <c r="EQ52" s="149">
        <v>12367</v>
      </c>
      <c r="ER52" s="137">
        <f>+EQ52/EQ$51</f>
        <v>0.85584775086505194</v>
      </c>
      <c r="ES52" s="148">
        <v>13051</v>
      </c>
      <c r="ET52" s="137">
        <f>+ES52/ES$51</f>
        <v>0.90387145924232981</v>
      </c>
      <c r="EU52" s="148">
        <v>13180</v>
      </c>
      <c r="EV52" s="134">
        <f>+EU52/EU$51</f>
        <v>0.88320042886819006</v>
      </c>
      <c r="EW52" s="150">
        <v>50458</v>
      </c>
      <c r="EX52" s="135">
        <f>+EW52/EW$51</f>
        <v>0.87220618485419443</v>
      </c>
      <c r="EY52" s="136">
        <v>13960</v>
      </c>
      <c r="EZ52" s="137">
        <f>+EY52/EY$51</f>
        <v>0.88544970189014338</v>
      </c>
      <c r="FA52" s="149">
        <v>14793</v>
      </c>
      <c r="FB52" s="137">
        <f>+FA52/FA$51</f>
        <v>0.87964559671760723</v>
      </c>
      <c r="FC52" s="163">
        <v>15031</v>
      </c>
      <c r="FD52" s="137">
        <f>+FC52/FC$51</f>
        <v>0.90964657467925447</v>
      </c>
      <c r="FE52" s="163">
        <v>12870</v>
      </c>
      <c r="FF52" s="137">
        <f>+FE52/FE$51</f>
        <v>0.88850535036244394</v>
      </c>
      <c r="FG52" s="163">
        <v>56654</v>
      </c>
      <c r="FH52" s="135">
        <f>+FG52/FG$51</f>
        <v>0.89089822619197379</v>
      </c>
      <c r="FI52" s="136">
        <v>14959</v>
      </c>
      <c r="FJ52" s="112">
        <f>+FI52/FI$51</f>
        <v>0.91046865489957396</v>
      </c>
      <c r="FK52" s="34">
        <v>14812</v>
      </c>
      <c r="FL52" s="137">
        <f>+FK52/FK$51</f>
        <v>0.92057178371659421</v>
      </c>
      <c r="FM52" s="163">
        <v>14708</v>
      </c>
      <c r="FN52" s="137">
        <f>+FM52/FM$51</f>
        <v>0.91592975463943205</v>
      </c>
      <c r="FO52" s="163">
        <v>15206</v>
      </c>
      <c r="FP52" s="137">
        <f>+FO52/FO$51</f>
        <v>0.91519711104423718</v>
      </c>
      <c r="FQ52" s="163">
        <v>59685</v>
      </c>
      <c r="FR52" s="135">
        <f>+FQ52/FQ$51</f>
        <v>3.4952565003513705</v>
      </c>
      <c r="FS52" s="136">
        <v>16040</v>
      </c>
      <c r="FT52" s="112">
        <f>+FS52/FS$51</f>
        <v>0.93933005387678614</v>
      </c>
      <c r="FU52" s="34">
        <v>14574</v>
      </c>
      <c r="FV52" s="112">
        <f>+FU52/FU$51</f>
        <v>0.91625801584307809</v>
      </c>
      <c r="FW52" s="163">
        <v>15428</v>
      </c>
      <c r="FX52" s="137">
        <f>+FW52/FW$51</f>
        <v>0.95647861128332301</v>
      </c>
      <c r="FY52" s="163"/>
      <c r="FZ52" s="137"/>
      <c r="GA52" s="163"/>
      <c r="GB52" s="135"/>
    </row>
    <row r="53" spans="1:184" ht="16" x14ac:dyDescent="0.35">
      <c r="A53" s="21" t="s">
        <v>96</v>
      </c>
      <c r="B53" s="90" t="s">
        <v>100</v>
      </c>
      <c r="C53" s="111" t="s">
        <v>102</v>
      </c>
      <c r="D53" s="112" t="s">
        <v>102</v>
      </c>
      <c r="E53" s="112" t="s">
        <v>102</v>
      </c>
      <c r="F53" s="112" t="s">
        <v>102</v>
      </c>
      <c r="G53" s="112" t="s">
        <v>102</v>
      </c>
      <c r="H53" s="112" t="s">
        <v>102</v>
      </c>
      <c r="I53" s="112" t="s">
        <v>102</v>
      </c>
      <c r="J53" s="114" t="s">
        <v>103</v>
      </c>
      <c r="K53" s="113" t="s">
        <v>102</v>
      </c>
      <c r="L53" s="114" t="s">
        <v>103</v>
      </c>
      <c r="M53" s="111" t="s">
        <v>102</v>
      </c>
      <c r="N53" s="112" t="s">
        <v>102</v>
      </c>
      <c r="O53" s="112" t="s">
        <v>102</v>
      </c>
      <c r="P53" s="112" t="s">
        <v>102</v>
      </c>
      <c r="Q53" s="112" t="s">
        <v>102</v>
      </c>
      <c r="R53" s="112" t="s">
        <v>102</v>
      </c>
      <c r="S53" s="112" t="s">
        <v>102</v>
      </c>
      <c r="T53" s="114" t="s">
        <v>103</v>
      </c>
      <c r="U53" s="113" t="s">
        <v>102</v>
      </c>
      <c r="V53" s="114" t="s">
        <v>103</v>
      </c>
      <c r="W53" s="111" t="s">
        <v>102</v>
      </c>
      <c r="X53" s="112" t="s">
        <v>102</v>
      </c>
      <c r="Y53" s="112" t="s">
        <v>102</v>
      </c>
      <c r="Z53" s="112" t="s">
        <v>102</v>
      </c>
      <c r="AA53" s="112" t="s">
        <v>102</v>
      </c>
      <c r="AB53" s="112" t="s">
        <v>102</v>
      </c>
      <c r="AC53" s="112" t="s">
        <v>102</v>
      </c>
      <c r="AD53" s="114" t="s">
        <v>103</v>
      </c>
      <c r="AE53" s="113" t="s">
        <v>102</v>
      </c>
      <c r="AF53" s="114" t="s">
        <v>103</v>
      </c>
      <c r="AG53" s="111" t="s">
        <v>102</v>
      </c>
      <c r="AH53" s="112" t="s">
        <v>102</v>
      </c>
      <c r="AI53" s="112" t="s">
        <v>102</v>
      </c>
      <c r="AJ53" s="112" t="s">
        <v>102</v>
      </c>
      <c r="AK53" s="112" t="s">
        <v>102</v>
      </c>
      <c r="AL53" s="112" t="s">
        <v>102</v>
      </c>
      <c r="AM53" s="112" t="s">
        <v>102</v>
      </c>
      <c r="AN53" s="114" t="s">
        <v>103</v>
      </c>
      <c r="AO53" s="113" t="s">
        <v>102</v>
      </c>
      <c r="AP53" s="114" t="s">
        <v>103</v>
      </c>
      <c r="AQ53" s="111" t="s">
        <v>102</v>
      </c>
      <c r="AR53" s="112" t="s">
        <v>102</v>
      </c>
      <c r="AS53" s="112" t="s">
        <v>102</v>
      </c>
      <c r="AT53" s="112" t="s">
        <v>102</v>
      </c>
      <c r="AU53" s="112" t="s">
        <v>102</v>
      </c>
      <c r="AV53" s="112" t="s">
        <v>102</v>
      </c>
      <c r="AW53" s="112" t="s">
        <v>102</v>
      </c>
      <c r="AX53" s="114" t="s">
        <v>103</v>
      </c>
      <c r="AY53" s="113" t="s">
        <v>102</v>
      </c>
      <c r="AZ53" s="114" t="s">
        <v>103</v>
      </c>
      <c r="BA53" s="111" t="s">
        <v>102</v>
      </c>
      <c r="BB53" s="112" t="s">
        <v>102</v>
      </c>
      <c r="BC53" s="112" t="s">
        <v>102</v>
      </c>
      <c r="BD53" s="112" t="s">
        <v>102</v>
      </c>
      <c r="BE53" s="112" t="s">
        <v>102</v>
      </c>
      <c r="BF53" s="112" t="s">
        <v>102</v>
      </c>
      <c r="BG53" s="112" t="s">
        <v>102</v>
      </c>
      <c r="BH53" s="114" t="s">
        <v>103</v>
      </c>
      <c r="BI53" s="113" t="s">
        <v>102</v>
      </c>
      <c r="BJ53" s="114" t="s">
        <v>103</v>
      </c>
      <c r="BK53" s="111" t="s">
        <v>102</v>
      </c>
      <c r="BL53" s="112" t="s">
        <v>102</v>
      </c>
      <c r="BM53" s="112" t="s">
        <v>102</v>
      </c>
      <c r="BN53" s="112" t="s">
        <v>102</v>
      </c>
      <c r="BO53" s="112" t="s">
        <v>102</v>
      </c>
      <c r="BP53" s="112" t="s">
        <v>102</v>
      </c>
      <c r="BQ53" s="112" t="s">
        <v>102</v>
      </c>
      <c r="BR53" s="114" t="s">
        <v>103</v>
      </c>
      <c r="BS53" s="113" t="s">
        <v>102</v>
      </c>
      <c r="BT53" s="114" t="s">
        <v>103</v>
      </c>
      <c r="BU53" s="111" t="s">
        <v>102</v>
      </c>
      <c r="BV53" s="112" t="s">
        <v>102</v>
      </c>
      <c r="BW53" s="112" t="s">
        <v>102</v>
      </c>
      <c r="BX53" s="112" t="s">
        <v>102</v>
      </c>
      <c r="BY53" s="112" t="s">
        <v>102</v>
      </c>
      <c r="BZ53" s="112" t="s">
        <v>102</v>
      </c>
      <c r="CA53" s="112" t="s">
        <v>102</v>
      </c>
      <c r="CB53" s="114" t="s">
        <v>103</v>
      </c>
      <c r="CC53" s="113" t="s">
        <v>102</v>
      </c>
      <c r="CD53" s="119" t="s">
        <v>103</v>
      </c>
      <c r="CE53" s="118" t="s">
        <v>102</v>
      </c>
      <c r="CF53" s="112" t="s">
        <v>102</v>
      </c>
      <c r="CG53" s="112" t="s">
        <v>102</v>
      </c>
      <c r="CH53" s="112" t="s">
        <v>102</v>
      </c>
      <c r="CI53" s="112" t="s">
        <v>102</v>
      </c>
      <c r="CJ53" s="112" t="s">
        <v>102</v>
      </c>
      <c r="CK53" s="112" t="s">
        <v>102</v>
      </c>
      <c r="CL53" s="114" t="s">
        <v>103</v>
      </c>
      <c r="CM53" s="113" t="s">
        <v>102</v>
      </c>
      <c r="CN53" s="119" t="s">
        <v>103</v>
      </c>
      <c r="CO53" s="118" t="s">
        <v>102</v>
      </c>
      <c r="CP53" s="116" t="s">
        <v>102</v>
      </c>
      <c r="CQ53" s="113" t="s">
        <v>102</v>
      </c>
      <c r="CR53" s="112" t="s">
        <v>102</v>
      </c>
      <c r="CS53" s="112" t="s">
        <v>102</v>
      </c>
      <c r="CT53" s="112" t="s">
        <v>102</v>
      </c>
      <c r="CU53" s="112" t="s">
        <v>102</v>
      </c>
      <c r="CV53" s="115" t="s">
        <v>103</v>
      </c>
      <c r="CW53" s="113" t="s">
        <v>102</v>
      </c>
      <c r="CX53" s="114" t="s">
        <v>103</v>
      </c>
      <c r="CY53" s="111" t="s">
        <v>102</v>
      </c>
      <c r="CZ53" s="116" t="s">
        <v>102</v>
      </c>
      <c r="DA53" s="99">
        <v>7143</v>
      </c>
      <c r="DB53" s="28">
        <v>0.49877801829481183</v>
      </c>
      <c r="DC53" s="30">
        <v>6690</v>
      </c>
      <c r="DD53" s="28">
        <v>0.47612269589353073</v>
      </c>
      <c r="DE53" s="42">
        <v>7299</v>
      </c>
      <c r="DF53" s="28">
        <v>0.49863369312747641</v>
      </c>
      <c r="DG53" s="39">
        <v>8523</v>
      </c>
      <c r="DH53" s="40">
        <v>0.54428763011686565</v>
      </c>
      <c r="DI53" s="35">
        <v>29655</v>
      </c>
      <c r="DJ53" s="45">
        <v>0.50546285090933885</v>
      </c>
      <c r="DK53" s="121">
        <v>8507</v>
      </c>
      <c r="DL53" s="137" t="s">
        <v>117</v>
      </c>
      <c r="DM53" s="30">
        <v>7657</v>
      </c>
      <c r="DN53" s="137" t="s">
        <v>117</v>
      </c>
      <c r="DO53" s="123">
        <v>7570</v>
      </c>
      <c r="DP53" s="37">
        <v>0.45013973954926562</v>
      </c>
      <c r="DQ53" s="123">
        <v>10505</v>
      </c>
      <c r="DR53" s="41">
        <v>0.59336873023045644</v>
      </c>
      <c r="DS53" s="122">
        <v>34239</v>
      </c>
      <c r="DT53" s="37">
        <v>0.50817044392003208</v>
      </c>
      <c r="DU53" s="136">
        <v>8361</v>
      </c>
      <c r="DV53" s="28">
        <v>0.54822634581338925</v>
      </c>
      <c r="DW53" s="30">
        <v>6798</v>
      </c>
      <c r="DX53" s="28">
        <v>0.49864299860632288</v>
      </c>
      <c r="DY53" s="123">
        <v>7706</v>
      </c>
      <c r="DZ53" s="28">
        <v>0.50590861344537819</v>
      </c>
      <c r="EA53" s="123">
        <v>7819</v>
      </c>
      <c r="EB53" s="40">
        <v>0.50631354011526253</v>
      </c>
      <c r="EC53" s="122">
        <v>30684</v>
      </c>
      <c r="ED53" s="74">
        <v>0.5151866216692691</v>
      </c>
      <c r="EE53" s="136">
        <v>8053</v>
      </c>
      <c r="EF53" s="28">
        <v>0.52803094879024326</v>
      </c>
      <c r="EG53" s="30">
        <v>6491</v>
      </c>
      <c r="EH53" s="28">
        <v>0.47612411061395143</v>
      </c>
      <c r="EI53" s="123">
        <v>7389</v>
      </c>
      <c r="EJ53" s="28">
        <v>0.48509716386554624</v>
      </c>
      <c r="EK53" s="123">
        <v>7488</v>
      </c>
      <c r="EL53" s="40">
        <v>0.48487988085216605</v>
      </c>
      <c r="EM53" s="122">
        <v>29421</v>
      </c>
      <c r="EN53" s="74">
        <v>0.49398075857553014</v>
      </c>
      <c r="EO53" s="136">
        <v>7983</v>
      </c>
      <c r="EP53" s="137">
        <f t="shared" ref="EP53:EP54" si="12">+EO53/EO$51</f>
        <v>0.56863024431939602</v>
      </c>
      <c r="EQ53" s="149">
        <v>8278</v>
      </c>
      <c r="ER53" s="137">
        <f>+EQ53/EQ$51</f>
        <v>0.57287197231833908</v>
      </c>
      <c r="ES53" s="148">
        <v>8579</v>
      </c>
      <c r="ET53" s="137">
        <f>+ES53/ES$51</f>
        <v>0.5941547198559457</v>
      </c>
      <c r="EU53" s="148">
        <v>8683</v>
      </c>
      <c r="EV53" s="134">
        <f>+EU53/EU$51</f>
        <v>0.58185351470883873</v>
      </c>
      <c r="EW53" s="150">
        <v>33523</v>
      </c>
      <c r="EX53" s="135">
        <f>+EW53/EW$51</f>
        <v>0.57947140066723135</v>
      </c>
      <c r="EY53" s="136">
        <v>9167</v>
      </c>
      <c r="EZ53" s="137">
        <f t="shared" ref="EZ53:EZ54" si="13">+EY53/EY$51</f>
        <v>0.58144107573258907</v>
      </c>
      <c r="FA53" s="149">
        <v>9947</v>
      </c>
      <c r="FB53" s="137">
        <f>+FA53/FA$51</f>
        <v>0.59148480704049478</v>
      </c>
      <c r="FC53" s="163">
        <v>10157</v>
      </c>
      <c r="FD53" s="137">
        <f>+FC53/FC$51</f>
        <v>0.61468167513919147</v>
      </c>
      <c r="FE53" s="163">
        <v>8224</v>
      </c>
      <c r="FF53" s="137">
        <f>+FE53/FE$51</f>
        <v>0.56775975146703483</v>
      </c>
      <c r="FG53" s="163">
        <v>37495</v>
      </c>
      <c r="FH53" s="135">
        <f>+FG53/FG$51</f>
        <v>0.5896181909674173</v>
      </c>
      <c r="FI53" s="136">
        <v>10276</v>
      </c>
      <c r="FJ53" s="112">
        <f t="shared" ref="FJ53:FJ54" si="14">+FI53/FI$51</f>
        <v>0.62544126597687155</v>
      </c>
      <c r="FK53" s="34">
        <v>10261</v>
      </c>
      <c r="FL53" s="137">
        <f>+FK53/FK$51</f>
        <v>0.6377252952144189</v>
      </c>
      <c r="FM53" s="163">
        <v>10361</v>
      </c>
      <c r="FN53" s="137">
        <f>+FM53/FM$51</f>
        <v>0.64522356457840324</v>
      </c>
      <c r="FO53" s="163">
        <v>10603</v>
      </c>
      <c r="FP53" s="137">
        <f>+FO53/FO$51</f>
        <v>0.63815829070117369</v>
      </c>
      <c r="FQ53" s="163">
        <v>41501</v>
      </c>
      <c r="FR53" s="135">
        <f>+FQ53/FQ$51</f>
        <v>2.4303701100960411</v>
      </c>
      <c r="FS53" s="136">
        <v>11417</v>
      </c>
      <c r="FT53" s="112">
        <f>+FS53/FS$51</f>
        <v>0.6685992035605528</v>
      </c>
      <c r="FU53" s="34">
        <v>10021</v>
      </c>
      <c r="FV53" s="112">
        <f>+FU53/FU$51</f>
        <v>0.63001383125864452</v>
      </c>
      <c r="FW53" s="163">
        <v>10762</v>
      </c>
      <c r="FX53" s="137">
        <f>+FW53/FW$51</f>
        <v>0.66720396776193425</v>
      </c>
      <c r="FY53" s="163"/>
      <c r="FZ53" s="137"/>
      <c r="GA53" s="163"/>
      <c r="GB53" s="135"/>
    </row>
    <row r="54" spans="1:184" ht="16" x14ac:dyDescent="0.35">
      <c r="A54" s="21" t="s">
        <v>97</v>
      </c>
      <c r="B54" s="90" t="s">
        <v>101</v>
      </c>
      <c r="C54" s="111" t="s">
        <v>102</v>
      </c>
      <c r="D54" s="112" t="s">
        <v>102</v>
      </c>
      <c r="E54" s="112" t="s">
        <v>102</v>
      </c>
      <c r="F54" s="112" t="s">
        <v>102</v>
      </c>
      <c r="G54" s="112" t="s">
        <v>102</v>
      </c>
      <c r="H54" s="112" t="s">
        <v>102</v>
      </c>
      <c r="I54" s="112" t="s">
        <v>102</v>
      </c>
      <c r="J54" s="114" t="s">
        <v>103</v>
      </c>
      <c r="K54" s="113" t="s">
        <v>102</v>
      </c>
      <c r="L54" s="114" t="s">
        <v>103</v>
      </c>
      <c r="M54" s="111" t="s">
        <v>102</v>
      </c>
      <c r="N54" s="112" t="s">
        <v>102</v>
      </c>
      <c r="O54" s="112" t="s">
        <v>102</v>
      </c>
      <c r="P54" s="112" t="s">
        <v>102</v>
      </c>
      <c r="Q54" s="112" t="s">
        <v>102</v>
      </c>
      <c r="R54" s="112" t="s">
        <v>102</v>
      </c>
      <c r="S54" s="112" t="s">
        <v>102</v>
      </c>
      <c r="T54" s="114" t="s">
        <v>103</v>
      </c>
      <c r="U54" s="113" t="s">
        <v>102</v>
      </c>
      <c r="V54" s="114" t="s">
        <v>103</v>
      </c>
      <c r="W54" s="111" t="s">
        <v>102</v>
      </c>
      <c r="X54" s="112" t="s">
        <v>102</v>
      </c>
      <c r="Y54" s="112" t="s">
        <v>102</v>
      </c>
      <c r="Z54" s="112" t="s">
        <v>102</v>
      </c>
      <c r="AA54" s="112" t="s">
        <v>102</v>
      </c>
      <c r="AB54" s="112" t="s">
        <v>102</v>
      </c>
      <c r="AC54" s="112" t="s">
        <v>102</v>
      </c>
      <c r="AD54" s="114" t="s">
        <v>103</v>
      </c>
      <c r="AE54" s="113" t="s">
        <v>102</v>
      </c>
      <c r="AF54" s="114" t="s">
        <v>103</v>
      </c>
      <c r="AG54" s="111" t="s">
        <v>102</v>
      </c>
      <c r="AH54" s="112" t="s">
        <v>102</v>
      </c>
      <c r="AI54" s="112" t="s">
        <v>102</v>
      </c>
      <c r="AJ54" s="112" t="s">
        <v>102</v>
      </c>
      <c r="AK54" s="112" t="s">
        <v>102</v>
      </c>
      <c r="AL54" s="112" t="s">
        <v>102</v>
      </c>
      <c r="AM54" s="112" t="s">
        <v>102</v>
      </c>
      <c r="AN54" s="114" t="s">
        <v>103</v>
      </c>
      <c r="AO54" s="113" t="s">
        <v>102</v>
      </c>
      <c r="AP54" s="114" t="s">
        <v>103</v>
      </c>
      <c r="AQ54" s="111" t="s">
        <v>102</v>
      </c>
      <c r="AR54" s="112" t="s">
        <v>102</v>
      </c>
      <c r="AS54" s="112" t="s">
        <v>102</v>
      </c>
      <c r="AT54" s="112" t="s">
        <v>102</v>
      </c>
      <c r="AU54" s="112" t="s">
        <v>102</v>
      </c>
      <c r="AV54" s="112" t="s">
        <v>102</v>
      </c>
      <c r="AW54" s="112" t="s">
        <v>102</v>
      </c>
      <c r="AX54" s="114" t="s">
        <v>103</v>
      </c>
      <c r="AY54" s="113" t="s">
        <v>102</v>
      </c>
      <c r="AZ54" s="114" t="s">
        <v>103</v>
      </c>
      <c r="BA54" s="111" t="s">
        <v>102</v>
      </c>
      <c r="BB54" s="112" t="s">
        <v>102</v>
      </c>
      <c r="BC54" s="112" t="s">
        <v>102</v>
      </c>
      <c r="BD54" s="112" t="s">
        <v>102</v>
      </c>
      <c r="BE54" s="112" t="s">
        <v>102</v>
      </c>
      <c r="BF54" s="112" t="s">
        <v>102</v>
      </c>
      <c r="BG54" s="112" t="s">
        <v>102</v>
      </c>
      <c r="BH54" s="114" t="s">
        <v>103</v>
      </c>
      <c r="BI54" s="113" t="s">
        <v>102</v>
      </c>
      <c r="BJ54" s="114" t="s">
        <v>103</v>
      </c>
      <c r="BK54" s="111" t="s">
        <v>102</v>
      </c>
      <c r="BL54" s="112" t="s">
        <v>102</v>
      </c>
      <c r="BM54" s="112" t="s">
        <v>102</v>
      </c>
      <c r="BN54" s="112" t="s">
        <v>102</v>
      </c>
      <c r="BO54" s="112" t="s">
        <v>102</v>
      </c>
      <c r="BP54" s="112" t="s">
        <v>102</v>
      </c>
      <c r="BQ54" s="112" t="s">
        <v>102</v>
      </c>
      <c r="BR54" s="114" t="s">
        <v>103</v>
      </c>
      <c r="BS54" s="113" t="s">
        <v>102</v>
      </c>
      <c r="BT54" s="114" t="s">
        <v>103</v>
      </c>
      <c r="BU54" s="111" t="s">
        <v>102</v>
      </c>
      <c r="BV54" s="112" t="s">
        <v>102</v>
      </c>
      <c r="BW54" s="112" t="s">
        <v>102</v>
      </c>
      <c r="BX54" s="112" t="s">
        <v>102</v>
      </c>
      <c r="BY54" s="112" t="s">
        <v>102</v>
      </c>
      <c r="BZ54" s="112" t="s">
        <v>102</v>
      </c>
      <c r="CA54" s="112" t="s">
        <v>102</v>
      </c>
      <c r="CB54" s="114" t="s">
        <v>103</v>
      </c>
      <c r="CC54" s="113" t="s">
        <v>102</v>
      </c>
      <c r="CD54" s="119" t="s">
        <v>103</v>
      </c>
      <c r="CE54" s="118" t="s">
        <v>102</v>
      </c>
      <c r="CF54" s="112" t="s">
        <v>102</v>
      </c>
      <c r="CG54" s="112" t="s">
        <v>102</v>
      </c>
      <c r="CH54" s="112" t="s">
        <v>102</v>
      </c>
      <c r="CI54" s="112" t="s">
        <v>102</v>
      </c>
      <c r="CJ54" s="112" t="s">
        <v>102</v>
      </c>
      <c r="CK54" s="112" t="s">
        <v>102</v>
      </c>
      <c r="CL54" s="114" t="s">
        <v>103</v>
      </c>
      <c r="CM54" s="113" t="s">
        <v>102</v>
      </c>
      <c r="CN54" s="119" t="s">
        <v>103</v>
      </c>
      <c r="CO54" s="118" t="s">
        <v>102</v>
      </c>
      <c r="CP54" s="116" t="s">
        <v>102</v>
      </c>
      <c r="CQ54" s="113" t="s">
        <v>102</v>
      </c>
      <c r="CR54" s="112" t="s">
        <v>102</v>
      </c>
      <c r="CS54" s="112" t="s">
        <v>102</v>
      </c>
      <c r="CT54" s="112" t="s">
        <v>102</v>
      </c>
      <c r="CU54" s="112" t="s">
        <v>102</v>
      </c>
      <c r="CV54" s="115" t="s">
        <v>103</v>
      </c>
      <c r="CW54" s="113" t="s">
        <v>102</v>
      </c>
      <c r="CX54" s="114" t="s">
        <v>103</v>
      </c>
      <c r="CY54" s="111" t="s">
        <v>102</v>
      </c>
      <c r="CZ54" s="116" t="s">
        <v>102</v>
      </c>
      <c r="DA54" s="99">
        <v>4072</v>
      </c>
      <c r="DB54" s="28">
        <v>0.28433768591578801</v>
      </c>
      <c r="DC54" s="30">
        <v>4086</v>
      </c>
      <c r="DD54" s="28">
        <v>0.29079780798519678</v>
      </c>
      <c r="DE54" s="42">
        <v>4092</v>
      </c>
      <c r="DF54" s="28">
        <v>0.27954638611832217</v>
      </c>
      <c r="DG54" s="39">
        <v>4188</v>
      </c>
      <c r="DH54" s="40">
        <v>0.26745002873746726</v>
      </c>
      <c r="DI54" s="35">
        <v>16438</v>
      </c>
      <c r="DJ54" s="45">
        <v>0.2801820382143892</v>
      </c>
      <c r="DK54" s="121">
        <v>4581</v>
      </c>
      <c r="DL54" s="137" t="s">
        <v>117</v>
      </c>
      <c r="DM54" s="30">
        <v>4665</v>
      </c>
      <c r="DN54" s="137" t="s">
        <v>117</v>
      </c>
      <c r="DO54" s="123">
        <v>4268</v>
      </c>
      <c r="DP54" s="37">
        <v>0.25379080692156747</v>
      </c>
      <c r="DQ54" s="123">
        <v>4548</v>
      </c>
      <c r="DR54" s="41">
        <v>0.25689109805693627</v>
      </c>
      <c r="DS54" s="122">
        <v>18062</v>
      </c>
      <c r="DT54" s="37">
        <v>0.2680736749929501</v>
      </c>
      <c r="DU54" s="136">
        <v>3081</v>
      </c>
      <c r="DV54" s="28">
        <v>0.20201953970231459</v>
      </c>
      <c r="DW54" s="30">
        <v>3005</v>
      </c>
      <c r="DX54" s="28">
        <v>0.22042103718917333</v>
      </c>
      <c r="DY54" s="123">
        <v>3479</v>
      </c>
      <c r="DZ54" s="28">
        <v>0.22840073529411764</v>
      </c>
      <c r="EA54" s="123">
        <v>3676</v>
      </c>
      <c r="EB54" s="40">
        <v>0.23803665090979731</v>
      </c>
      <c r="EC54" s="122">
        <v>13241</v>
      </c>
      <c r="ED54" s="74">
        <v>0.22231736597323662</v>
      </c>
      <c r="EE54" s="136">
        <v>3389</v>
      </c>
      <c r="EF54" s="28">
        <v>0.22221493672546064</v>
      </c>
      <c r="EG54" s="30">
        <v>3312</v>
      </c>
      <c r="EH54" s="28">
        <v>0.24293992518154478</v>
      </c>
      <c r="EI54" s="123">
        <v>3796</v>
      </c>
      <c r="EJ54" s="28">
        <v>0.24921218487394958</v>
      </c>
      <c r="EK54" s="123">
        <v>4007</v>
      </c>
      <c r="EL54" s="40">
        <v>0.25947031017289385</v>
      </c>
      <c r="EM54" s="122">
        <v>14504</v>
      </c>
      <c r="EN54" s="74">
        <v>0.2435232290669756</v>
      </c>
      <c r="EO54" s="136">
        <v>3877</v>
      </c>
      <c r="EP54" s="137">
        <f t="shared" si="12"/>
        <v>0.27615927060331935</v>
      </c>
      <c r="EQ54" s="149">
        <v>4089</v>
      </c>
      <c r="ER54" s="137">
        <f>+EQ54/EQ$51</f>
        <v>0.2829757785467128</v>
      </c>
      <c r="ES54" s="148">
        <v>4472</v>
      </c>
      <c r="ET54" s="137">
        <f>+ES54/ES$51</f>
        <v>0.30971673938638411</v>
      </c>
      <c r="EU54" s="148">
        <v>4497</v>
      </c>
      <c r="EV54" s="134">
        <f>+EU54/EU$51</f>
        <v>0.30134691415935133</v>
      </c>
      <c r="EW54" s="150">
        <v>16935</v>
      </c>
      <c r="EX54" s="135">
        <f>+EW54/EW$51</f>
        <v>0.29273478418696308</v>
      </c>
      <c r="EY54" s="136">
        <v>4793</v>
      </c>
      <c r="EZ54" s="137">
        <f t="shared" si="13"/>
        <v>0.30400862615755425</v>
      </c>
      <c r="FA54" s="149">
        <v>4846</v>
      </c>
      <c r="FB54" s="137">
        <f>+FA54/FA$51</f>
        <v>0.28816078967711245</v>
      </c>
      <c r="FC54" s="163">
        <v>4874</v>
      </c>
      <c r="FD54" s="137">
        <f>+FC54/FC$51</f>
        <v>0.29496489954006294</v>
      </c>
      <c r="FE54" s="163">
        <v>4646</v>
      </c>
      <c r="FF54" s="137">
        <f>+FE54/FE$51</f>
        <v>0.32074559889540905</v>
      </c>
      <c r="FG54" s="163">
        <v>19159</v>
      </c>
      <c r="FH54" s="135">
        <f>+FG54/FG$51</f>
        <v>0.30128003522455654</v>
      </c>
      <c r="FI54" s="136">
        <v>4683</v>
      </c>
      <c r="FJ54" s="112">
        <f t="shared" si="14"/>
        <v>0.28502738892270235</v>
      </c>
      <c r="FK54" s="34">
        <v>4551</v>
      </c>
      <c r="FL54" s="137">
        <f>+FK54/FK$51</f>
        <v>0.28284648850217525</v>
      </c>
      <c r="FM54" s="163">
        <v>4347</v>
      </c>
      <c r="FN54" s="137">
        <f>+FM54/FM$51</f>
        <v>0.27070619006102875</v>
      </c>
      <c r="FO54" s="163">
        <v>4603</v>
      </c>
      <c r="FP54" s="137">
        <f>+FO54/FO$51</f>
        <v>0.27703882034306349</v>
      </c>
      <c r="FQ54" s="163">
        <v>18184</v>
      </c>
      <c r="FR54" s="135">
        <f>+FQ54/FQ$51</f>
        <v>1.0648863902553292</v>
      </c>
      <c r="FS54" s="136">
        <v>4623</v>
      </c>
      <c r="FT54" s="112">
        <f t="shared" ref="FT54:FX54" si="15">+FS54/FS$51</f>
        <v>0.27073085031623328</v>
      </c>
      <c r="FU54" s="34">
        <v>4553</v>
      </c>
      <c r="FV54" s="112">
        <f t="shared" si="15"/>
        <v>0.28624418458443357</v>
      </c>
      <c r="FW54" s="163">
        <v>4666</v>
      </c>
      <c r="FX54" s="137">
        <f t="shared" si="15"/>
        <v>0.28927464352138871</v>
      </c>
      <c r="FY54" s="163"/>
      <c r="FZ54" s="137"/>
      <c r="GA54" s="163"/>
      <c r="GB54" s="135"/>
    </row>
    <row r="55" spans="1:184" ht="16.5" thickBot="1" x14ac:dyDescent="0.25">
      <c r="A55" s="46" t="s">
        <v>18</v>
      </c>
      <c r="B55" s="47" t="s">
        <v>20</v>
      </c>
      <c r="C55" s="48">
        <v>2727</v>
      </c>
      <c r="D55" s="49">
        <v>0.25900000000000001</v>
      </c>
      <c r="E55" s="50">
        <v>2937</v>
      </c>
      <c r="F55" s="49">
        <v>0.22900000000000001</v>
      </c>
      <c r="G55" s="50">
        <v>3104</v>
      </c>
      <c r="H55" s="49">
        <v>0.28799999999999998</v>
      </c>
      <c r="I55" s="50">
        <v>2846</v>
      </c>
      <c r="J55" s="76">
        <v>0.27300000000000002</v>
      </c>
      <c r="K55" s="77">
        <v>11614</v>
      </c>
      <c r="L55" s="75">
        <v>0.26</v>
      </c>
      <c r="M55" s="52">
        <v>3251</v>
      </c>
      <c r="N55" s="49">
        <v>0.28399999999999997</v>
      </c>
      <c r="O55" s="50">
        <v>3158</v>
      </c>
      <c r="P55" s="49">
        <v>0.28599999999999998</v>
      </c>
      <c r="Q55" s="50">
        <v>2270</v>
      </c>
      <c r="R55" s="49">
        <v>0.24099999999999999</v>
      </c>
      <c r="S55" s="50">
        <v>2378</v>
      </c>
      <c r="T55" s="53">
        <v>0.21199999999999999</v>
      </c>
      <c r="U55" s="54">
        <v>11057</v>
      </c>
      <c r="V55" s="76">
        <v>0.25600000000000001</v>
      </c>
      <c r="W55" s="55">
        <v>1621</v>
      </c>
      <c r="X55" s="56">
        <v>0.22900000000000001</v>
      </c>
      <c r="Y55" s="57">
        <v>1553</v>
      </c>
      <c r="Z55" s="58">
        <v>0.17899999999999999</v>
      </c>
      <c r="AA55" s="57">
        <v>1488</v>
      </c>
      <c r="AB55" s="58">
        <v>0.185</v>
      </c>
      <c r="AC55" s="57">
        <v>2197</v>
      </c>
      <c r="AD55" s="58">
        <v>0.21199999999999999</v>
      </c>
      <c r="AE55" s="59">
        <v>6859</v>
      </c>
      <c r="AF55" s="56">
        <v>0.20100000000000001</v>
      </c>
      <c r="AG55" s="55">
        <v>1464</v>
      </c>
      <c r="AH55" s="56">
        <v>0.17699999999999999</v>
      </c>
      <c r="AI55" s="57">
        <v>1698</v>
      </c>
      <c r="AJ55" s="60">
        <v>0.20499999999999999</v>
      </c>
      <c r="AK55" s="57">
        <v>1752</v>
      </c>
      <c r="AL55" s="60">
        <v>0.21199999999999999</v>
      </c>
      <c r="AM55" s="57">
        <v>2636</v>
      </c>
      <c r="AN55" s="61">
        <v>0.29399999999999998</v>
      </c>
      <c r="AO55" s="59">
        <v>7550</v>
      </c>
      <c r="AP55" s="61">
        <v>0.223</v>
      </c>
      <c r="AQ55" s="59">
        <v>1661</v>
      </c>
      <c r="AR55" s="61">
        <v>0.214</v>
      </c>
      <c r="AS55" s="57">
        <v>1694</v>
      </c>
      <c r="AT55" s="60">
        <v>0.21199999999999999</v>
      </c>
      <c r="AU55" s="57">
        <v>1500</v>
      </c>
      <c r="AV55" s="58">
        <v>0.17599999999999999</v>
      </c>
      <c r="AW55" s="57">
        <v>1763</v>
      </c>
      <c r="AX55" s="58">
        <v>0.183</v>
      </c>
      <c r="AY55" s="59">
        <v>6618</v>
      </c>
      <c r="AZ55" s="61">
        <v>0.19500000000000001</v>
      </c>
      <c r="BA55" s="55">
        <v>1332</v>
      </c>
      <c r="BB55" s="58">
        <v>0.153</v>
      </c>
      <c r="BC55" s="63">
        <v>1259</v>
      </c>
      <c r="BD55" s="58">
        <v>0.16</v>
      </c>
      <c r="BE55" s="62">
        <v>1183</v>
      </c>
      <c r="BF55" s="58">
        <v>0.13</v>
      </c>
      <c r="BG55" s="78">
        <v>1283</v>
      </c>
      <c r="BH55" s="65">
        <v>0.11958244011557462</v>
      </c>
      <c r="BI55" s="86">
        <v>5057</v>
      </c>
      <c r="BJ55" s="65">
        <v>0.13723202170963364</v>
      </c>
      <c r="BK55" s="104">
        <v>1177</v>
      </c>
      <c r="BL55" s="58">
        <v>0.13</v>
      </c>
      <c r="BM55" s="87">
        <v>1195</v>
      </c>
      <c r="BN55" s="58">
        <v>0.14000000000000001</v>
      </c>
      <c r="BO55" s="88">
        <v>1102</v>
      </c>
      <c r="BP55" s="89">
        <v>0.09</v>
      </c>
      <c r="BQ55" s="100">
        <v>1041</v>
      </c>
      <c r="BR55" s="58">
        <v>0.09</v>
      </c>
      <c r="BS55" s="55">
        <v>4515</v>
      </c>
      <c r="BT55" s="65">
        <v>0.11</v>
      </c>
      <c r="BU55" s="100">
        <v>912</v>
      </c>
      <c r="BV55" s="58">
        <v>0.1</v>
      </c>
      <c r="BW55" s="87">
        <v>777</v>
      </c>
      <c r="BX55" s="58">
        <v>0.08</v>
      </c>
      <c r="BY55" s="88">
        <v>813</v>
      </c>
      <c r="BZ55" s="89">
        <v>0.08</v>
      </c>
      <c r="CA55" s="66">
        <v>837</v>
      </c>
      <c r="CB55" s="58">
        <v>0.08</v>
      </c>
      <c r="CC55" s="55">
        <v>3339</v>
      </c>
      <c r="CD55" s="79">
        <v>0.08</v>
      </c>
      <c r="CE55" s="100">
        <v>969</v>
      </c>
      <c r="CF55" s="58">
        <v>8.8533576975788036E-2</v>
      </c>
      <c r="CG55" s="87">
        <v>685</v>
      </c>
      <c r="CH55" s="58">
        <v>5.8105013147849688E-2</v>
      </c>
      <c r="CI55" s="208">
        <v>1270</v>
      </c>
      <c r="CJ55" s="58">
        <v>0.12021961378265808</v>
      </c>
      <c r="CK55" s="64">
        <v>1482</v>
      </c>
      <c r="CL55" s="65">
        <v>0.13045774647887323</v>
      </c>
      <c r="CM55" s="59">
        <v>4406</v>
      </c>
      <c r="CN55" s="67">
        <v>9.8660934211115589E-2</v>
      </c>
      <c r="CO55" s="59">
        <v>4385</v>
      </c>
      <c r="CP55" s="67">
        <v>8.2965962197037071E-2</v>
      </c>
      <c r="CQ55" s="100">
        <v>993</v>
      </c>
      <c r="CR55" s="58">
        <v>7.9161352040816327E-2</v>
      </c>
      <c r="CS55" s="87">
        <v>995</v>
      </c>
      <c r="CT55" s="58">
        <v>7.7959727336833026E-2</v>
      </c>
      <c r="CU55" s="208">
        <v>990</v>
      </c>
      <c r="CV55" s="58">
        <v>7.0957568807339444E-2</v>
      </c>
      <c r="CW55" s="64">
        <v>929</v>
      </c>
      <c r="CX55" s="65">
        <v>6.8033687294031489E-2</v>
      </c>
      <c r="CY55" s="59">
        <v>3907</v>
      </c>
      <c r="CZ55" s="67">
        <v>7.3838187212972237E-2</v>
      </c>
      <c r="DA55" s="100">
        <v>1031</v>
      </c>
      <c r="DB55" s="58">
        <v>7.1992179317086791E-2</v>
      </c>
      <c r="DC55" s="87">
        <v>1099</v>
      </c>
      <c r="DD55" s="58">
        <v>7.8215073660237708E-2</v>
      </c>
      <c r="DE55" s="208">
        <v>1058</v>
      </c>
      <c r="DF55" s="58">
        <v>7.2277633556496787E-2</v>
      </c>
      <c r="DG55" s="64">
        <v>893</v>
      </c>
      <c r="DH55" s="65">
        <v>5.7027907273772271E-2</v>
      </c>
      <c r="DI55" s="59">
        <v>4081</v>
      </c>
      <c r="DJ55" s="67">
        <v>6.9559733419693529E-2</v>
      </c>
      <c r="DK55" s="138" t="s">
        <v>117</v>
      </c>
      <c r="DL55" s="160" t="s">
        <v>117</v>
      </c>
      <c r="DM55" s="125" t="s">
        <v>117</v>
      </c>
      <c r="DN55" s="160" t="s">
        <v>117</v>
      </c>
      <c r="DO55" s="125">
        <v>3487</v>
      </c>
      <c r="DP55" s="209">
        <v>0.20734970565499197</v>
      </c>
      <c r="DQ55" s="125">
        <v>67</v>
      </c>
      <c r="DR55" s="158">
        <v>3.7844554902846813E-3</v>
      </c>
      <c r="DS55" s="124">
        <v>7438</v>
      </c>
      <c r="DT55" s="209">
        <v>0.11039375454531962</v>
      </c>
      <c r="DU55" s="138">
        <v>2110</v>
      </c>
      <c r="DV55" s="58">
        <v>0.13835158350272114</v>
      </c>
      <c r="DW55" s="125">
        <v>2047</v>
      </c>
      <c r="DX55" s="58">
        <v>0.15015037042470475</v>
      </c>
      <c r="DY55" s="125">
        <v>2049</v>
      </c>
      <c r="DZ55" s="58">
        <v>0.13451943277310924</v>
      </c>
      <c r="EA55" s="125">
        <v>2115</v>
      </c>
      <c r="EB55" s="65">
        <v>0.13695525480800363</v>
      </c>
      <c r="EC55" s="124">
        <v>8321</v>
      </c>
      <c r="ED55" s="79">
        <v>0.1397102033277926</v>
      </c>
      <c r="EE55" s="138">
        <v>2110</v>
      </c>
      <c r="EF55" s="58">
        <v>0.13835158350272114</v>
      </c>
      <c r="EG55" s="125">
        <v>2047</v>
      </c>
      <c r="EH55" s="58">
        <v>0.15015037042470475</v>
      </c>
      <c r="EI55" s="125">
        <v>2049</v>
      </c>
      <c r="EJ55" s="58">
        <v>0.13451943277310924</v>
      </c>
      <c r="EK55" s="125">
        <v>2115</v>
      </c>
      <c r="EL55" s="65">
        <v>0.13695525480800363</v>
      </c>
      <c r="EM55" s="124">
        <v>8321</v>
      </c>
      <c r="EN55" s="79">
        <v>0.1397102033277926</v>
      </c>
      <c r="EO55" s="138">
        <v>2179</v>
      </c>
      <c r="EP55" s="160">
        <f>+EO55/EO$51</f>
        <v>0.15521048507728472</v>
      </c>
      <c r="EQ55" s="151">
        <v>2083</v>
      </c>
      <c r="ER55" s="160">
        <f>+EQ55/EQ$51</f>
        <v>0.14415224913494809</v>
      </c>
      <c r="ES55" s="151">
        <v>1388</v>
      </c>
      <c r="ET55" s="160">
        <f>+ES55/ES$51</f>
        <v>9.6128540757670203E-2</v>
      </c>
      <c r="EU55" s="151">
        <v>1743</v>
      </c>
      <c r="EV55" s="144">
        <f>+EU55/EU$51</f>
        <v>0.11679957113180996</v>
      </c>
      <c r="EW55" s="152">
        <v>7393</v>
      </c>
      <c r="EX55" s="159">
        <f>+EW55/EW$51</f>
        <v>0.12779381514580559</v>
      </c>
      <c r="EY55" s="138">
        <v>1806</v>
      </c>
      <c r="EZ55" s="160">
        <f>+EY55/EY$51</f>
        <v>0.11455029810985666</v>
      </c>
      <c r="FA55" s="151">
        <v>2024</v>
      </c>
      <c r="FB55" s="160">
        <f>+FA55/FA$51</f>
        <v>0.12035440328239282</v>
      </c>
      <c r="FC55" s="157">
        <v>1493</v>
      </c>
      <c r="FD55" s="160">
        <f>+FC55/FC$51</f>
        <v>9.0353425320745584E-2</v>
      </c>
      <c r="FE55" s="157">
        <v>1615</v>
      </c>
      <c r="FF55" s="160">
        <f>+FE55/FE$51</f>
        <v>0.11149464963755609</v>
      </c>
      <c r="FG55" s="157">
        <v>6938</v>
      </c>
      <c r="FH55" s="159">
        <f>+FG55/FG$51</f>
        <v>0.10910177380802617</v>
      </c>
      <c r="FI55" s="138">
        <v>1471</v>
      </c>
      <c r="FJ55" s="161">
        <f>+FI55/FI$51</f>
        <v>8.9531345100426055E-2</v>
      </c>
      <c r="FK55" s="157">
        <v>1278</v>
      </c>
      <c r="FL55" s="160">
        <f>+FK55/FK$51</f>
        <v>7.9428216283405836E-2</v>
      </c>
      <c r="FM55" s="157">
        <v>1350</v>
      </c>
      <c r="FN55" s="160">
        <f>+FM55/FM$51</f>
        <v>8.4070245360567938E-2</v>
      </c>
      <c r="FO55" s="157">
        <v>1409</v>
      </c>
      <c r="FP55" s="160">
        <f>+FO55/FO$51</f>
        <v>8.4802888955762865E-2</v>
      </c>
      <c r="FQ55" s="157">
        <v>5508</v>
      </c>
      <c r="FR55" s="159">
        <f>+FQ55/FQ$51</f>
        <v>0.32255797610681658</v>
      </c>
      <c r="FS55" s="138">
        <v>1036</v>
      </c>
      <c r="FT55" s="161">
        <f>+FS55/FS$51</f>
        <v>6.0669946123213865E-2</v>
      </c>
      <c r="FU55" s="157">
        <v>1332.0000000000018</v>
      </c>
      <c r="FV55" s="161">
        <f>+FU55/FU$51</f>
        <v>8.3741984156922036E-2</v>
      </c>
      <c r="FW55" s="157">
        <v>701.99999999999591</v>
      </c>
      <c r="FX55" s="160">
        <f>+FW55/FW$51</f>
        <v>4.3521388716676747E-2</v>
      </c>
      <c r="FY55" s="157"/>
      <c r="FZ55" s="160"/>
      <c r="GA55" s="157"/>
      <c r="GB55" s="159"/>
    </row>
    <row r="56" spans="1:184" ht="16" x14ac:dyDescent="0.2">
      <c r="A56" s="68"/>
      <c r="B56" s="90"/>
      <c r="C56" s="90"/>
      <c r="D56" s="90"/>
      <c r="E56" s="90"/>
      <c r="F56" s="90"/>
      <c r="G56" s="90"/>
      <c r="H56" s="90"/>
      <c r="I56" s="90"/>
      <c r="J56" s="90"/>
      <c r="K56" s="90"/>
      <c r="L56" s="90"/>
      <c r="M56" s="90"/>
      <c r="N56" s="90"/>
      <c r="O56" s="90"/>
      <c r="P56" s="90"/>
      <c r="Q56" s="90"/>
      <c r="R56" s="90"/>
      <c r="S56" s="90"/>
      <c r="T56" s="90"/>
      <c r="U56" s="90"/>
      <c r="V56" s="90"/>
      <c r="W56" s="85"/>
      <c r="X56" s="36"/>
      <c r="Y56" s="85"/>
      <c r="Z56" s="36"/>
      <c r="AA56" s="36"/>
      <c r="AB56" s="36"/>
      <c r="AC56" s="36"/>
      <c r="AD56" s="36"/>
      <c r="AE56" s="85"/>
      <c r="AF56" s="36"/>
      <c r="AG56" s="85"/>
      <c r="AH56" s="36"/>
      <c r="AI56" s="85"/>
      <c r="AJ56" s="36"/>
      <c r="AK56" s="36"/>
      <c r="AL56" s="36"/>
      <c r="AM56" s="36"/>
      <c r="AN56" s="36"/>
      <c r="AO56" s="85"/>
      <c r="AP56" s="36"/>
      <c r="AQ56" s="85"/>
      <c r="AR56" s="36"/>
      <c r="AS56" s="85"/>
      <c r="AT56" s="36"/>
      <c r="AU56" s="85"/>
      <c r="AV56" s="36"/>
      <c r="AW56" s="85"/>
      <c r="AX56" s="36"/>
      <c r="AY56" s="85"/>
      <c r="AZ56" s="36"/>
      <c r="BA56" s="85"/>
      <c r="BB56" s="36"/>
      <c r="BC56" s="85"/>
      <c r="BD56" s="36"/>
      <c r="BE56" s="36"/>
      <c r="BF56" s="36"/>
      <c r="BG56" s="85"/>
      <c r="BH56" s="36"/>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row>
    <row r="57" spans="1:184" ht="16" x14ac:dyDescent="0.2">
      <c r="A57" s="142" t="s">
        <v>120</v>
      </c>
      <c r="B57" s="68"/>
      <c r="C57" s="68"/>
      <c r="D57" s="68"/>
      <c r="E57" s="68"/>
      <c r="F57" s="68"/>
      <c r="G57" s="68"/>
      <c r="H57" s="68"/>
      <c r="I57" s="68"/>
      <c r="J57" s="68"/>
      <c r="K57" s="68"/>
      <c r="L57" s="68"/>
      <c r="M57" s="68"/>
      <c r="N57" s="68"/>
      <c r="O57" s="68"/>
      <c r="P57" s="68"/>
      <c r="Q57" s="68"/>
      <c r="R57" s="68"/>
      <c r="S57" s="68"/>
      <c r="T57" s="68"/>
      <c r="U57" s="68"/>
      <c r="V57" s="68"/>
      <c r="W57" s="85"/>
      <c r="X57" s="36"/>
      <c r="Y57" s="85"/>
      <c r="Z57" s="36"/>
      <c r="AA57" s="36"/>
      <c r="AB57" s="36"/>
      <c r="AC57" s="36"/>
      <c r="AD57" s="36"/>
      <c r="AE57" s="85"/>
      <c r="AF57" s="36"/>
      <c r="AG57" s="85"/>
      <c r="AH57" s="36"/>
      <c r="AI57" s="85"/>
      <c r="AJ57" s="85"/>
      <c r="AK57" s="85"/>
      <c r="AL57" s="85"/>
      <c r="AM57" s="85"/>
      <c r="AN57" s="85"/>
      <c r="AO57" s="85"/>
      <c r="AP57" s="85"/>
      <c r="AQ57" s="85"/>
      <c r="AR57" s="36"/>
      <c r="AS57" s="70"/>
      <c r="AT57" s="36"/>
      <c r="AU57" s="36"/>
      <c r="AV57" s="36"/>
      <c r="AW57" s="36"/>
      <c r="AX57" s="36"/>
      <c r="AY57" s="70"/>
      <c r="AZ57" s="36"/>
      <c r="BA57" s="85"/>
      <c r="BB57" s="36"/>
      <c r="BC57" s="85"/>
      <c r="BD57" s="36"/>
      <c r="BE57" s="36"/>
      <c r="BF57" s="36"/>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row>
    <row r="58" spans="1:184" ht="16" x14ac:dyDescent="0.2">
      <c r="A58" s="140" t="s">
        <v>126</v>
      </c>
      <c r="B58" s="68"/>
      <c r="C58" s="68"/>
      <c r="D58" s="68"/>
      <c r="E58" s="68"/>
      <c r="F58" s="68"/>
      <c r="G58" s="68"/>
      <c r="H58" s="68"/>
      <c r="I58" s="68"/>
      <c r="J58" s="68"/>
      <c r="K58" s="68"/>
      <c r="L58" s="68"/>
      <c r="M58" s="68"/>
      <c r="N58" s="68"/>
      <c r="O58" s="68"/>
      <c r="P58" s="68"/>
      <c r="Q58" s="68"/>
      <c r="R58" s="68"/>
      <c r="S58" s="68"/>
      <c r="T58" s="68"/>
      <c r="U58" s="68"/>
      <c r="V58" s="68"/>
      <c r="W58" s="85"/>
      <c r="X58" s="36"/>
      <c r="Y58" s="85"/>
      <c r="Z58" s="36"/>
      <c r="AA58" s="36"/>
      <c r="AB58" s="36"/>
      <c r="AC58" s="36"/>
      <c r="AD58" s="36"/>
      <c r="AE58" s="85"/>
      <c r="AF58" s="36"/>
      <c r="AG58" s="85"/>
      <c r="AH58" s="36"/>
      <c r="AI58" s="85"/>
      <c r="AJ58" s="85"/>
      <c r="AK58" s="85"/>
      <c r="AL58" s="85"/>
      <c r="AM58" s="85"/>
      <c r="AN58" s="85"/>
      <c r="AO58" s="85"/>
      <c r="AP58" s="85"/>
      <c r="AQ58" s="85"/>
      <c r="AR58" s="36"/>
      <c r="AS58" s="70"/>
      <c r="AT58" s="36"/>
      <c r="AU58" s="36"/>
      <c r="AV58" s="36"/>
      <c r="AW58" s="36"/>
      <c r="AX58" s="36"/>
      <c r="AY58" s="70"/>
      <c r="AZ58" s="36"/>
      <c r="BA58" s="85"/>
      <c r="BB58" s="36"/>
      <c r="BC58" s="85"/>
      <c r="BD58" s="36"/>
      <c r="BE58" s="36"/>
      <c r="BF58" s="36"/>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row>
    <row r="59" spans="1:184" ht="16" x14ac:dyDescent="0.2">
      <c r="A59" s="142" t="s">
        <v>130</v>
      </c>
      <c r="B59" s="68"/>
      <c r="C59" s="68"/>
      <c r="D59" s="68"/>
      <c r="E59" s="68"/>
      <c r="F59" s="68"/>
      <c r="G59" s="68"/>
      <c r="H59" s="68"/>
      <c r="I59" s="68"/>
      <c r="J59" s="68"/>
      <c r="K59" s="68"/>
      <c r="L59" s="68"/>
      <c r="M59" s="68"/>
      <c r="N59" s="68"/>
      <c r="O59" s="68"/>
      <c r="P59" s="68"/>
      <c r="Q59" s="68"/>
      <c r="R59" s="68"/>
      <c r="S59" s="68"/>
      <c r="T59" s="68"/>
      <c r="U59" s="68"/>
      <c r="V59" s="68"/>
      <c r="W59" s="85"/>
      <c r="X59" s="36"/>
      <c r="Y59" s="85"/>
      <c r="Z59" s="36"/>
      <c r="AA59" s="36"/>
      <c r="AB59" s="36"/>
      <c r="AC59" s="36"/>
      <c r="AD59" s="36"/>
      <c r="AE59" s="85"/>
      <c r="AF59" s="36"/>
      <c r="AG59" s="85"/>
      <c r="AH59" s="36"/>
      <c r="AI59" s="85"/>
      <c r="AJ59" s="85"/>
      <c r="AK59" s="85"/>
      <c r="AL59" s="85"/>
      <c r="AM59" s="85"/>
      <c r="AN59" s="85"/>
      <c r="AO59" s="85"/>
      <c r="AP59" s="85"/>
      <c r="AQ59" s="85"/>
      <c r="AR59" s="36"/>
      <c r="AS59" s="70"/>
      <c r="AT59" s="36"/>
      <c r="AU59" s="36"/>
      <c r="AV59" s="36"/>
      <c r="AW59" s="36"/>
      <c r="AX59" s="36"/>
      <c r="AY59" s="70"/>
      <c r="AZ59" s="36"/>
      <c r="BA59" s="85"/>
      <c r="BB59" s="36"/>
      <c r="BC59" s="85"/>
      <c r="BD59" s="36"/>
      <c r="BE59" s="36"/>
      <c r="BF59" s="36"/>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row>
    <row r="60" spans="1:184" ht="16" x14ac:dyDescent="0.2">
      <c r="A60" s="142" t="s">
        <v>145</v>
      </c>
      <c r="B60" s="68"/>
      <c r="C60" s="68"/>
      <c r="D60" s="68"/>
      <c r="E60" s="68"/>
      <c r="F60" s="68"/>
      <c r="G60" s="68"/>
      <c r="H60" s="68"/>
      <c r="I60" s="68"/>
      <c r="J60" s="68"/>
      <c r="K60" s="68"/>
      <c r="L60" s="68"/>
      <c r="M60" s="68"/>
      <c r="N60" s="68"/>
      <c r="O60" s="68"/>
      <c r="P60" s="68"/>
      <c r="Q60" s="68"/>
      <c r="R60" s="68"/>
      <c r="S60" s="68"/>
      <c r="T60" s="68"/>
      <c r="U60" s="68"/>
      <c r="V60" s="68"/>
      <c r="W60" s="85"/>
      <c r="X60" s="36"/>
      <c r="Y60" s="85"/>
      <c r="Z60" s="36"/>
      <c r="AA60" s="36"/>
      <c r="AB60" s="36"/>
      <c r="AC60" s="36"/>
      <c r="AD60" s="36"/>
      <c r="AE60" s="85"/>
      <c r="AF60" s="36"/>
      <c r="AG60" s="85"/>
      <c r="AH60" s="36"/>
      <c r="AI60" s="85"/>
      <c r="AJ60" s="85"/>
      <c r="AK60" s="85"/>
      <c r="AL60" s="85"/>
      <c r="AM60" s="85"/>
      <c r="AN60" s="85"/>
      <c r="AO60" s="85"/>
      <c r="AP60" s="85"/>
      <c r="AQ60" s="85"/>
      <c r="AR60" s="36"/>
      <c r="AS60" s="70"/>
      <c r="AT60" s="36"/>
      <c r="AU60" s="36"/>
      <c r="AV60" s="36"/>
      <c r="AW60" s="36"/>
      <c r="AX60" s="36"/>
      <c r="AY60" s="70"/>
      <c r="AZ60" s="36"/>
      <c r="BA60" s="85"/>
      <c r="BB60" s="36"/>
      <c r="BC60" s="85"/>
      <c r="BD60" s="36"/>
      <c r="BE60" s="36"/>
      <c r="BF60" s="36"/>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row>
    <row r="61" spans="1:184" ht="16" x14ac:dyDescent="0.2">
      <c r="A61" s="140"/>
      <c r="B61" s="68"/>
      <c r="C61" s="68"/>
      <c r="D61" s="68"/>
      <c r="E61" s="68"/>
      <c r="F61" s="68"/>
      <c r="G61" s="68"/>
      <c r="H61" s="68"/>
      <c r="I61" s="68"/>
      <c r="J61" s="68"/>
      <c r="K61" s="68"/>
      <c r="L61" s="68"/>
      <c r="M61" s="68"/>
      <c r="N61" s="68"/>
      <c r="O61" s="68"/>
      <c r="P61" s="68"/>
      <c r="Q61" s="68"/>
      <c r="R61" s="68"/>
      <c r="S61" s="68"/>
      <c r="T61" s="68"/>
      <c r="U61" s="68"/>
      <c r="V61" s="68"/>
      <c r="W61" s="85"/>
      <c r="X61" s="36"/>
      <c r="Y61" s="85"/>
      <c r="Z61" s="36"/>
      <c r="AA61" s="36"/>
      <c r="AB61" s="36"/>
      <c r="AC61" s="36"/>
      <c r="AD61" s="36"/>
      <c r="AE61" s="85"/>
      <c r="AF61" s="36"/>
      <c r="AG61" s="85"/>
      <c r="AH61" s="36"/>
      <c r="AI61" s="85"/>
      <c r="AJ61" s="85"/>
      <c r="AK61" s="85"/>
      <c r="AL61" s="85"/>
      <c r="AM61" s="85"/>
      <c r="AN61" s="85"/>
      <c r="AO61" s="85"/>
      <c r="AP61" s="85"/>
      <c r="AQ61" s="85"/>
      <c r="AR61" s="36"/>
      <c r="AS61" s="70"/>
      <c r="AT61" s="36"/>
      <c r="AU61" s="36"/>
      <c r="AV61" s="36"/>
      <c r="AW61" s="36"/>
      <c r="AX61" s="36"/>
      <c r="AY61" s="70"/>
      <c r="AZ61" s="36"/>
      <c r="BA61" s="85"/>
      <c r="BB61" s="36"/>
      <c r="BC61" s="85"/>
      <c r="BD61" s="36"/>
      <c r="BE61" s="36"/>
      <c r="BF61" s="36"/>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row>
    <row r="62" spans="1:184" s="132" customFormat="1" ht="16" x14ac:dyDescent="0.2">
      <c r="A62" s="143" t="s">
        <v>132</v>
      </c>
      <c r="B62" s="127"/>
      <c r="C62" s="127"/>
      <c r="D62" s="127"/>
      <c r="E62" s="127"/>
      <c r="F62" s="127"/>
      <c r="G62" s="127"/>
      <c r="H62" s="127"/>
      <c r="I62" s="127"/>
      <c r="J62" s="127"/>
      <c r="K62" s="127"/>
      <c r="L62" s="127"/>
      <c r="M62" s="127"/>
      <c r="N62" s="127"/>
      <c r="O62" s="127"/>
      <c r="P62" s="127"/>
      <c r="Q62" s="127"/>
      <c r="R62" s="127"/>
      <c r="S62" s="127"/>
      <c r="T62" s="127"/>
      <c r="U62" s="127"/>
      <c r="V62" s="127"/>
      <c r="W62" s="128"/>
      <c r="X62" s="129"/>
      <c r="Y62" s="128"/>
      <c r="Z62" s="129"/>
      <c r="AA62" s="129"/>
      <c r="AB62" s="129"/>
      <c r="AC62" s="129"/>
      <c r="AD62" s="129"/>
      <c r="AE62" s="128"/>
      <c r="AF62" s="129"/>
      <c r="AG62" s="128"/>
      <c r="AH62" s="129"/>
      <c r="AI62" s="128"/>
      <c r="AJ62" s="128"/>
      <c r="AK62" s="128"/>
      <c r="AL62" s="128"/>
      <c r="AM62" s="128"/>
      <c r="AN62" s="128"/>
      <c r="AO62" s="128"/>
      <c r="AP62" s="128"/>
      <c r="AQ62" s="128"/>
      <c r="AR62" s="129"/>
      <c r="AS62" s="130"/>
      <c r="AT62" s="129"/>
      <c r="AU62" s="129"/>
      <c r="AV62" s="129"/>
      <c r="AW62" s="129"/>
      <c r="AX62" s="129"/>
      <c r="AY62" s="130"/>
      <c r="AZ62" s="129"/>
      <c r="BA62" s="128"/>
      <c r="BB62" s="129"/>
      <c r="BC62" s="128"/>
      <c r="BD62" s="129"/>
      <c r="BE62" s="129"/>
      <c r="BF62" s="129"/>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7"/>
      <c r="DM62" s="7"/>
      <c r="DN62" s="7"/>
      <c r="DO62" s="7"/>
      <c r="DP62" s="7"/>
      <c r="DQ62" s="7"/>
      <c r="DR62" s="7"/>
      <c r="DS62" s="7"/>
      <c r="DT62" s="7"/>
      <c r="DU62" s="7"/>
      <c r="DV62" s="7"/>
      <c r="DW62" s="131"/>
      <c r="DX62" s="131"/>
      <c r="DY62" s="131"/>
      <c r="DZ62" s="131"/>
      <c r="EA62" s="131"/>
      <c r="EB62" s="131"/>
      <c r="EC62" s="131"/>
      <c r="ED62" s="131"/>
      <c r="EE62" s="7"/>
      <c r="EF62" s="7"/>
      <c r="EG62" s="131"/>
      <c r="EH62" s="131"/>
      <c r="EI62" s="131"/>
      <c r="EJ62" s="131"/>
      <c r="EK62" s="131"/>
      <c r="EL62" s="131"/>
      <c r="EM62" s="131"/>
      <c r="EN62" s="131"/>
      <c r="EO62" s="7"/>
      <c r="EP62" s="7"/>
      <c r="EQ62" s="131"/>
      <c r="ER62" s="131"/>
      <c r="ES62" s="131"/>
      <c r="ET62" s="131"/>
      <c r="EU62" s="131"/>
      <c r="EV62" s="131"/>
      <c r="EW62" s="131"/>
      <c r="EX62" s="131"/>
      <c r="EY62" s="7"/>
      <c r="EZ62" s="7"/>
      <c r="FA62" s="131"/>
      <c r="FB62" s="131"/>
      <c r="FC62" s="131"/>
      <c r="FD62" s="131"/>
      <c r="FE62" s="131"/>
      <c r="FF62" s="131"/>
      <c r="FG62" s="131"/>
      <c r="FH62" s="131"/>
      <c r="FI62" s="7"/>
      <c r="FJ62" s="7"/>
      <c r="FK62" s="131"/>
      <c r="FL62" s="131"/>
      <c r="FM62" s="131"/>
      <c r="FN62" s="131"/>
      <c r="FO62" s="131"/>
      <c r="FP62" s="131"/>
      <c r="FQ62" s="131"/>
      <c r="FR62" s="131"/>
    </row>
    <row r="63" spans="1:184" s="132" customFormat="1" ht="16" x14ac:dyDescent="0.2">
      <c r="A63" s="141" t="s">
        <v>127</v>
      </c>
      <c r="B63" s="127"/>
      <c r="C63" s="127"/>
      <c r="D63" s="127"/>
      <c r="E63" s="127"/>
      <c r="F63" s="127"/>
      <c r="G63" s="127"/>
      <c r="H63" s="127"/>
      <c r="I63" s="127"/>
      <c r="J63" s="127"/>
      <c r="K63" s="127"/>
      <c r="L63" s="127"/>
      <c r="M63" s="127"/>
      <c r="N63" s="127"/>
      <c r="O63" s="127"/>
      <c r="P63" s="127"/>
      <c r="Q63" s="127"/>
      <c r="R63" s="127"/>
      <c r="S63" s="127"/>
      <c r="T63" s="127"/>
      <c r="U63" s="127"/>
      <c r="V63" s="127"/>
      <c r="W63" s="128"/>
      <c r="X63" s="129"/>
      <c r="Y63" s="128"/>
      <c r="Z63" s="129"/>
      <c r="AA63" s="129"/>
      <c r="AB63" s="129"/>
      <c r="AC63" s="129"/>
      <c r="AD63" s="129"/>
      <c r="AE63" s="128"/>
      <c r="AF63" s="129"/>
      <c r="AG63" s="128"/>
      <c r="AH63" s="129"/>
      <c r="AI63" s="128"/>
      <c r="AJ63" s="128"/>
      <c r="AK63" s="128"/>
      <c r="AL63" s="128"/>
      <c r="AM63" s="128"/>
      <c r="AN63" s="128"/>
      <c r="AO63" s="128"/>
      <c r="AP63" s="128"/>
      <c r="AQ63" s="128"/>
      <c r="AR63" s="129"/>
      <c r="AS63" s="130"/>
      <c r="AT63" s="129"/>
      <c r="AU63" s="129"/>
      <c r="AV63" s="129"/>
      <c r="AW63" s="129"/>
      <c r="AX63" s="129"/>
      <c r="AY63" s="130"/>
      <c r="AZ63" s="129"/>
      <c r="BA63" s="128"/>
      <c r="BB63" s="129"/>
      <c r="BC63" s="128"/>
      <c r="BD63" s="129"/>
      <c r="BE63" s="129"/>
      <c r="BF63" s="129"/>
      <c r="BG63" s="131"/>
      <c r="BH63" s="131"/>
      <c r="BI63" s="131"/>
      <c r="BJ63" s="131"/>
      <c r="BK63" s="131"/>
      <c r="BL63" s="131"/>
      <c r="BM63" s="131"/>
      <c r="BN63" s="131"/>
      <c r="BO63" s="131"/>
      <c r="BP63" s="131"/>
      <c r="BQ63" s="131"/>
      <c r="BR63" s="131"/>
      <c r="BS63" s="131"/>
      <c r="BT63" s="131"/>
      <c r="BU63" s="131"/>
      <c r="BV63" s="131"/>
      <c r="BW63" s="131"/>
      <c r="BX63" s="131"/>
      <c r="BY63" s="131"/>
      <c r="BZ63" s="131"/>
      <c r="CA63" s="131"/>
      <c r="CB63" s="131"/>
      <c r="CC63" s="131"/>
      <c r="CD63" s="131"/>
      <c r="CE63" s="131"/>
      <c r="CF63" s="131"/>
      <c r="CG63" s="131"/>
      <c r="CH63" s="131"/>
      <c r="CI63" s="131"/>
      <c r="CJ63" s="131"/>
      <c r="CK63" s="131"/>
      <c r="CL63" s="131"/>
      <c r="CM63" s="131"/>
      <c r="CN63" s="131"/>
      <c r="CO63" s="131"/>
      <c r="CP63" s="131"/>
      <c r="CQ63" s="131"/>
      <c r="CR63" s="131"/>
      <c r="CS63" s="131"/>
      <c r="CT63" s="131"/>
      <c r="CU63" s="131"/>
      <c r="CV63" s="131"/>
      <c r="CW63" s="131"/>
      <c r="CX63" s="131"/>
      <c r="CY63" s="131"/>
      <c r="CZ63" s="131"/>
      <c r="DA63" s="131"/>
      <c r="DB63" s="131"/>
      <c r="DC63" s="131"/>
      <c r="DD63" s="131"/>
      <c r="DE63" s="131"/>
      <c r="DF63" s="131"/>
      <c r="DG63" s="131"/>
      <c r="DH63" s="131"/>
      <c r="DI63" s="131"/>
      <c r="DJ63" s="131"/>
      <c r="DK63" s="131"/>
      <c r="DL63" s="131"/>
      <c r="DM63" s="131"/>
      <c r="DN63" s="131"/>
      <c r="DO63" s="131"/>
      <c r="DP63" s="131"/>
      <c r="DQ63" s="131"/>
      <c r="DR63" s="131"/>
      <c r="DS63" s="131"/>
      <c r="DT63" s="131"/>
      <c r="DU63" s="131"/>
      <c r="DV63" s="131"/>
      <c r="DW63" s="131"/>
      <c r="DX63" s="131"/>
      <c r="DY63" s="131"/>
      <c r="DZ63" s="131"/>
      <c r="EA63" s="131"/>
      <c r="EB63" s="131"/>
      <c r="EC63" s="131"/>
      <c r="ED63" s="131"/>
      <c r="EE63" s="131"/>
      <c r="EF63" s="131"/>
      <c r="EG63" s="131"/>
      <c r="EH63" s="131"/>
      <c r="EI63" s="131"/>
      <c r="EJ63" s="131"/>
      <c r="EK63" s="131"/>
      <c r="EL63" s="131"/>
      <c r="EM63" s="131"/>
      <c r="EN63" s="131"/>
      <c r="EO63" s="131"/>
      <c r="EP63" s="131"/>
      <c r="EQ63" s="131"/>
      <c r="ER63" s="131"/>
      <c r="ES63" s="131"/>
      <c r="ET63" s="131"/>
      <c r="EU63" s="131"/>
      <c r="EV63" s="131"/>
      <c r="EW63" s="131"/>
      <c r="EX63" s="131"/>
      <c r="EY63" s="131"/>
      <c r="EZ63" s="131"/>
      <c r="FA63" s="131"/>
      <c r="FB63" s="131"/>
      <c r="FC63" s="131"/>
      <c r="FD63" s="131"/>
      <c r="FE63" s="131"/>
      <c r="FF63" s="131"/>
      <c r="FG63" s="131"/>
      <c r="FH63" s="131"/>
      <c r="FI63" s="131"/>
      <c r="FJ63" s="131"/>
      <c r="FK63" s="131"/>
      <c r="FL63" s="131"/>
      <c r="FM63" s="131"/>
      <c r="FN63" s="131"/>
      <c r="FO63" s="131"/>
      <c r="FP63" s="131"/>
      <c r="FQ63" s="131"/>
      <c r="FR63" s="131"/>
    </row>
    <row r="64" spans="1:184" s="132" customFormat="1" ht="16" x14ac:dyDescent="0.2">
      <c r="A64" s="143" t="s">
        <v>133</v>
      </c>
      <c r="B64" s="127"/>
      <c r="C64" s="127"/>
      <c r="D64" s="127"/>
      <c r="E64" s="127"/>
      <c r="F64" s="127"/>
      <c r="G64" s="127"/>
      <c r="H64" s="127"/>
      <c r="I64" s="127"/>
      <c r="J64" s="127"/>
      <c r="K64" s="127"/>
      <c r="L64" s="127"/>
      <c r="M64" s="127"/>
      <c r="N64" s="127"/>
      <c r="O64" s="127"/>
      <c r="P64" s="127"/>
      <c r="Q64" s="127"/>
      <c r="R64" s="127"/>
      <c r="S64" s="127"/>
      <c r="T64" s="127"/>
      <c r="U64" s="127"/>
      <c r="V64" s="127"/>
      <c r="W64" s="128"/>
      <c r="X64" s="129"/>
      <c r="Y64" s="128"/>
      <c r="Z64" s="129"/>
      <c r="AA64" s="129"/>
      <c r="AB64" s="129"/>
      <c r="AC64" s="129"/>
      <c r="AD64" s="129"/>
      <c r="AE64" s="128"/>
      <c r="AF64" s="129"/>
      <c r="AG64" s="128"/>
      <c r="AH64" s="129"/>
      <c r="AI64" s="128"/>
      <c r="AJ64" s="128"/>
      <c r="AK64" s="128"/>
      <c r="AL64" s="128"/>
      <c r="AM64" s="128"/>
      <c r="AN64" s="128"/>
      <c r="AO64" s="128"/>
      <c r="AP64" s="128"/>
      <c r="AQ64" s="128"/>
      <c r="AR64" s="129"/>
      <c r="AS64" s="130"/>
      <c r="AT64" s="129"/>
      <c r="AU64" s="129"/>
      <c r="AV64" s="129"/>
      <c r="AW64" s="129"/>
      <c r="AX64" s="129"/>
      <c r="AY64" s="130"/>
      <c r="AZ64" s="129"/>
      <c r="BA64" s="128"/>
      <c r="BB64" s="129"/>
      <c r="BC64" s="128"/>
      <c r="BD64" s="129"/>
      <c r="BE64" s="129"/>
      <c r="BF64" s="129"/>
      <c r="BG64" s="131"/>
      <c r="BH64" s="131"/>
      <c r="BI64" s="131"/>
      <c r="BJ64" s="131"/>
      <c r="BK64" s="131"/>
      <c r="BL64" s="131"/>
      <c r="BM64" s="131"/>
      <c r="BN64" s="131"/>
      <c r="BO64" s="131"/>
      <c r="BP64" s="131"/>
      <c r="BQ64" s="131"/>
      <c r="BR64" s="131"/>
      <c r="BS64" s="131"/>
      <c r="BT64" s="131"/>
      <c r="BU64" s="131"/>
      <c r="BV64" s="131"/>
      <c r="BW64" s="131"/>
      <c r="BX64" s="131"/>
      <c r="BY64" s="131"/>
      <c r="BZ64" s="131"/>
      <c r="CA64" s="131"/>
      <c r="CB64" s="131"/>
      <c r="CC64" s="131"/>
      <c r="CD64" s="131"/>
      <c r="CE64" s="131"/>
      <c r="CF64" s="131"/>
      <c r="CG64" s="131"/>
      <c r="CH64" s="131"/>
      <c r="CI64" s="131"/>
      <c r="CJ64" s="131"/>
      <c r="CK64" s="131"/>
      <c r="CL64" s="131"/>
      <c r="CM64" s="131"/>
      <c r="CN64" s="131"/>
      <c r="CO64" s="131"/>
      <c r="CP64" s="131"/>
      <c r="CQ64" s="131"/>
      <c r="CR64" s="131"/>
      <c r="CS64" s="131"/>
      <c r="CT64" s="131"/>
      <c r="CU64" s="131"/>
      <c r="CV64" s="131"/>
      <c r="CW64" s="131"/>
      <c r="CX64" s="131"/>
      <c r="CY64" s="131"/>
      <c r="CZ64" s="131"/>
      <c r="DA64" s="131"/>
      <c r="DB64" s="131"/>
      <c r="DC64" s="131"/>
      <c r="DD64" s="131"/>
      <c r="DE64" s="131"/>
      <c r="DF64" s="131"/>
      <c r="DG64" s="131"/>
      <c r="DH64" s="131"/>
      <c r="DI64" s="131"/>
      <c r="DJ64" s="131"/>
      <c r="DK64" s="131"/>
      <c r="DL64" s="7"/>
      <c r="DM64" s="7"/>
      <c r="DN64" s="7"/>
      <c r="DO64" s="7"/>
      <c r="DP64" s="7"/>
      <c r="DQ64" s="7"/>
      <c r="DR64" s="7"/>
      <c r="DS64" s="7"/>
      <c r="DT64" s="7"/>
      <c r="DU64" s="7"/>
      <c r="DV64" s="7"/>
      <c r="DW64" s="131"/>
      <c r="DX64" s="131"/>
      <c r="DY64" s="131"/>
      <c r="DZ64" s="131"/>
      <c r="EA64" s="131"/>
      <c r="EB64" s="131"/>
      <c r="EC64" s="131"/>
      <c r="ED64" s="131"/>
      <c r="EE64" s="7"/>
      <c r="EF64" s="7"/>
      <c r="EG64" s="131"/>
      <c r="EH64" s="131"/>
      <c r="EI64" s="131"/>
      <c r="EJ64" s="131"/>
      <c r="EK64" s="131"/>
      <c r="EL64" s="131"/>
      <c r="EM64" s="131"/>
      <c r="EN64" s="131"/>
      <c r="EO64" s="7"/>
      <c r="EP64" s="7"/>
      <c r="EQ64" s="131"/>
      <c r="ER64" s="131"/>
      <c r="ES64" s="131"/>
      <c r="ET64" s="131"/>
      <c r="EU64" s="131"/>
      <c r="EV64" s="131"/>
      <c r="EW64" s="131"/>
      <c r="EX64" s="131"/>
      <c r="EY64" s="7"/>
      <c r="EZ64" s="7"/>
      <c r="FA64" s="131"/>
      <c r="FB64" s="131"/>
      <c r="FC64" s="131"/>
      <c r="FD64" s="131"/>
      <c r="FE64" s="131"/>
      <c r="FF64" s="131"/>
      <c r="FG64" s="131"/>
      <c r="FH64" s="131"/>
      <c r="FI64" s="7"/>
      <c r="FJ64" s="7"/>
      <c r="FK64" s="131"/>
      <c r="FL64" s="131"/>
      <c r="FM64" s="131"/>
      <c r="FN64" s="131"/>
      <c r="FO64" s="131"/>
      <c r="FP64" s="131"/>
      <c r="FQ64" s="131"/>
      <c r="FR64" s="131"/>
    </row>
    <row r="65" spans="1:184" s="132" customFormat="1" ht="16" x14ac:dyDescent="0.2">
      <c r="A65" s="143" t="s">
        <v>148</v>
      </c>
      <c r="B65" s="127"/>
      <c r="C65" s="127"/>
      <c r="D65" s="127"/>
      <c r="E65" s="127"/>
      <c r="F65" s="127"/>
      <c r="G65" s="127"/>
      <c r="H65" s="127"/>
      <c r="I65" s="127"/>
      <c r="J65" s="127"/>
      <c r="K65" s="127"/>
      <c r="L65" s="127"/>
      <c r="M65" s="127"/>
      <c r="N65" s="127"/>
      <c r="O65" s="127"/>
      <c r="P65" s="127"/>
      <c r="Q65" s="127"/>
      <c r="R65" s="127"/>
      <c r="S65" s="127"/>
      <c r="T65" s="127"/>
      <c r="U65" s="127"/>
      <c r="V65" s="127"/>
      <c r="W65" s="128"/>
      <c r="X65" s="129"/>
      <c r="Y65" s="128"/>
      <c r="Z65" s="129"/>
      <c r="AA65" s="129"/>
      <c r="AB65" s="129"/>
      <c r="AC65" s="129"/>
      <c r="AD65" s="129"/>
      <c r="AE65" s="128"/>
      <c r="AF65" s="129"/>
      <c r="AG65" s="128"/>
      <c r="AH65" s="129"/>
      <c r="AI65" s="128"/>
      <c r="AJ65" s="128"/>
      <c r="AK65" s="128"/>
      <c r="AL65" s="128"/>
      <c r="AM65" s="128"/>
      <c r="AN65" s="128"/>
      <c r="AO65" s="128"/>
      <c r="AP65" s="128"/>
      <c r="AQ65" s="128"/>
      <c r="AR65" s="129"/>
      <c r="AS65" s="130"/>
      <c r="AT65" s="129"/>
      <c r="AU65" s="129"/>
      <c r="AV65" s="129"/>
      <c r="AW65" s="129"/>
      <c r="AX65" s="129"/>
      <c r="AY65" s="130"/>
      <c r="AZ65" s="129"/>
      <c r="BA65" s="128"/>
      <c r="BB65" s="129"/>
      <c r="BC65" s="128"/>
      <c r="BD65" s="129"/>
      <c r="BE65" s="129"/>
      <c r="BF65" s="129"/>
      <c r="BG65" s="131"/>
      <c r="BH65" s="131"/>
      <c r="BI65" s="131"/>
      <c r="BJ65" s="131"/>
      <c r="BK65" s="131"/>
      <c r="BL65" s="131"/>
      <c r="BM65" s="131"/>
      <c r="BN65" s="131"/>
      <c r="BO65" s="131"/>
      <c r="BP65" s="131"/>
      <c r="BQ65" s="131"/>
      <c r="BR65" s="131"/>
      <c r="BS65" s="131"/>
      <c r="BT65" s="131"/>
      <c r="BU65" s="131"/>
      <c r="BV65" s="131"/>
      <c r="BW65" s="131"/>
      <c r="BX65" s="131"/>
      <c r="BY65" s="131"/>
      <c r="BZ65" s="131"/>
      <c r="CA65" s="131"/>
      <c r="CB65" s="131"/>
      <c r="CC65" s="131"/>
      <c r="CD65" s="131"/>
      <c r="CE65" s="131"/>
      <c r="CF65" s="131"/>
      <c r="CG65" s="131"/>
      <c r="CH65" s="131"/>
      <c r="CI65" s="131"/>
      <c r="CJ65" s="131"/>
      <c r="CK65" s="131"/>
      <c r="CL65" s="131"/>
      <c r="CM65" s="131"/>
      <c r="CN65" s="131"/>
      <c r="CO65" s="131"/>
      <c r="CP65" s="131"/>
      <c r="CQ65" s="131"/>
      <c r="CR65" s="131"/>
      <c r="CS65" s="131"/>
      <c r="CT65" s="131"/>
      <c r="CU65" s="131"/>
      <c r="CV65" s="131"/>
      <c r="CW65" s="131"/>
      <c r="CX65" s="131"/>
      <c r="CY65" s="131"/>
      <c r="CZ65" s="131"/>
      <c r="DA65" s="131"/>
      <c r="DB65" s="131"/>
      <c r="DC65" s="131"/>
      <c r="DD65" s="131"/>
      <c r="DE65" s="131"/>
      <c r="DF65" s="131"/>
      <c r="DG65" s="131"/>
      <c r="DH65" s="131"/>
      <c r="DI65" s="131"/>
      <c r="DJ65" s="131"/>
      <c r="DK65" s="131"/>
      <c r="DL65" s="7"/>
      <c r="DM65" s="7"/>
      <c r="DN65" s="7"/>
      <c r="DO65" s="7"/>
      <c r="DP65" s="7"/>
      <c r="DQ65" s="7"/>
      <c r="DR65" s="7"/>
      <c r="DS65" s="7"/>
      <c r="DT65" s="7"/>
      <c r="DU65" s="7"/>
      <c r="DV65" s="7"/>
      <c r="DW65" s="131"/>
      <c r="DX65" s="131"/>
      <c r="DY65" s="131"/>
      <c r="DZ65" s="131"/>
      <c r="EA65" s="131"/>
      <c r="EB65" s="131"/>
      <c r="EC65" s="131"/>
      <c r="ED65" s="131"/>
      <c r="EE65" s="7"/>
      <c r="EF65" s="7"/>
      <c r="EG65" s="131"/>
      <c r="EH65" s="131"/>
      <c r="EI65" s="131"/>
      <c r="EJ65" s="131"/>
      <c r="EK65" s="131"/>
      <c r="EL65" s="131"/>
      <c r="EM65" s="131"/>
      <c r="EN65" s="131"/>
      <c r="EO65" s="7"/>
      <c r="EP65" s="7"/>
      <c r="EQ65" s="131"/>
      <c r="ER65" s="131"/>
      <c r="ES65" s="131"/>
      <c r="ET65" s="131"/>
      <c r="EU65" s="131"/>
      <c r="EV65" s="131"/>
      <c r="EW65" s="131"/>
      <c r="EX65" s="131"/>
      <c r="EY65" s="7"/>
      <c r="EZ65" s="7"/>
      <c r="FA65" s="131"/>
      <c r="FB65" s="131"/>
      <c r="FC65" s="131"/>
      <c r="FD65" s="131"/>
      <c r="FE65" s="131"/>
      <c r="FF65" s="131"/>
      <c r="FG65" s="131"/>
      <c r="FH65" s="131"/>
      <c r="FI65" s="7"/>
      <c r="FJ65" s="7"/>
      <c r="FK65" s="131"/>
      <c r="FL65" s="131"/>
      <c r="FM65" s="131"/>
      <c r="FN65" s="131"/>
      <c r="FO65" s="131"/>
      <c r="FP65" s="131"/>
      <c r="FQ65" s="131"/>
      <c r="FR65" s="131"/>
    </row>
    <row r="66" spans="1:184" ht="16" x14ac:dyDescent="0.2">
      <c r="A66" s="68"/>
      <c r="B66" s="90"/>
      <c r="C66" s="90"/>
      <c r="D66" s="90"/>
      <c r="E66" s="90"/>
      <c r="F66" s="90"/>
      <c r="G66" s="90"/>
      <c r="H66" s="90"/>
      <c r="I66" s="90"/>
      <c r="J66" s="90"/>
      <c r="K66" s="90"/>
      <c r="L66" s="90"/>
      <c r="M66" s="90"/>
      <c r="N66" s="90"/>
      <c r="O66" s="90"/>
      <c r="P66" s="90"/>
      <c r="Q66" s="90"/>
      <c r="R66" s="90"/>
      <c r="S66" s="90"/>
      <c r="T66" s="90"/>
      <c r="U66" s="90"/>
      <c r="V66" s="90"/>
      <c r="W66" s="3"/>
      <c r="X66" s="69"/>
      <c r="Y66" s="3"/>
      <c r="Z66" s="69"/>
      <c r="AA66" s="69"/>
      <c r="AB66" s="69"/>
      <c r="AC66" s="69"/>
      <c r="AD66" s="69"/>
      <c r="AE66" s="3"/>
      <c r="AF66" s="69"/>
      <c r="AG66" s="3"/>
      <c r="AH66" s="69"/>
      <c r="AI66" s="3"/>
      <c r="AJ66" s="69"/>
      <c r="AK66" s="69"/>
      <c r="AL66" s="69"/>
      <c r="AM66" s="69"/>
      <c r="AN66" s="69"/>
      <c r="AO66" s="3"/>
      <c r="AP66" s="69"/>
      <c r="AQ66" s="3"/>
      <c r="AR66" s="69"/>
      <c r="AS66" s="3"/>
      <c r="AT66" s="69"/>
      <c r="AU66" s="3"/>
      <c r="AV66" s="69"/>
      <c r="AW66" s="3"/>
      <c r="AX66" s="69"/>
      <c r="AY66" s="3"/>
      <c r="AZ66" s="69"/>
      <c r="BA66" s="3"/>
      <c r="BB66" s="69"/>
      <c r="BC66" s="85"/>
      <c r="BD66" s="36"/>
      <c r="BE66" s="36"/>
      <c r="BF66" s="36"/>
      <c r="BG66" s="3"/>
      <c r="BH66" s="69"/>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row>
    <row r="67" spans="1:184" ht="19.5" x14ac:dyDescent="0.2">
      <c r="A67" s="1" t="s">
        <v>5</v>
      </c>
      <c r="B67" s="10"/>
      <c r="C67" s="10"/>
      <c r="D67" s="10"/>
      <c r="E67" s="10"/>
      <c r="F67" s="10"/>
      <c r="G67" s="10"/>
      <c r="H67" s="10"/>
      <c r="I67" s="10"/>
      <c r="J67" s="10"/>
      <c r="K67" s="10"/>
      <c r="L67" s="10"/>
      <c r="M67" s="10"/>
      <c r="N67" s="10"/>
      <c r="O67" s="10"/>
      <c r="P67" s="10"/>
      <c r="Q67" s="10"/>
      <c r="R67" s="10"/>
      <c r="S67" s="10"/>
      <c r="T67" s="10"/>
      <c r="U67" s="10"/>
      <c r="V67" s="10"/>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9"/>
      <c r="DK67" s="7"/>
      <c r="DL67" s="7"/>
      <c r="DM67" s="7"/>
      <c r="DN67" s="7"/>
      <c r="DO67" s="7"/>
      <c r="DP67" s="7"/>
      <c r="DQ67" s="7"/>
      <c r="DR67" s="7"/>
      <c r="DS67" s="7"/>
      <c r="DT67" s="9"/>
      <c r="DU67" s="7"/>
      <c r="DV67" s="7"/>
      <c r="DW67" s="7"/>
      <c r="DX67" s="7"/>
      <c r="DY67" s="7"/>
      <c r="DZ67" s="7"/>
      <c r="EA67" s="7"/>
      <c r="EB67" s="7"/>
      <c r="EC67" s="7"/>
      <c r="ED67" s="9"/>
      <c r="EE67" s="7"/>
      <c r="EF67" s="7"/>
      <c r="EG67" s="7"/>
      <c r="EH67" s="7"/>
      <c r="EI67" s="7"/>
      <c r="EJ67" s="7"/>
      <c r="EK67" s="7"/>
      <c r="EL67" s="7"/>
      <c r="EM67" s="7"/>
      <c r="EN67" s="9"/>
      <c r="EO67" s="7"/>
      <c r="EP67" s="7"/>
      <c r="EQ67" s="7"/>
      <c r="ER67" s="7"/>
      <c r="ES67" s="7"/>
      <c r="ET67" s="7"/>
      <c r="EU67" s="7"/>
      <c r="EV67" s="7"/>
      <c r="EW67" s="7"/>
      <c r="EX67" s="9"/>
      <c r="EY67" s="7"/>
      <c r="EZ67" s="7"/>
      <c r="FA67" s="7"/>
      <c r="FB67" s="7"/>
      <c r="FC67" s="7"/>
      <c r="FD67" s="7"/>
      <c r="FE67" s="7"/>
      <c r="FF67" s="7"/>
      <c r="FG67" s="7"/>
      <c r="FH67" s="9"/>
      <c r="FI67" s="7"/>
      <c r="FJ67" s="7"/>
      <c r="FK67" s="7"/>
      <c r="FL67" s="7"/>
      <c r="FM67" s="7"/>
      <c r="FN67" s="7"/>
      <c r="FO67" s="7"/>
      <c r="FP67" s="7"/>
      <c r="FQ67" s="7"/>
      <c r="FR67" s="9"/>
      <c r="GB67" s="9" t="s">
        <v>22</v>
      </c>
    </row>
    <row r="68" spans="1:184" ht="20" thickBot="1" x14ac:dyDescent="0.25">
      <c r="A68" s="2" t="s">
        <v>17</v>
      </c>
      <c r="B68" s="10"/>
      <c r="C68" s="10"/>
      <c r="D68" s="10"/>
      <c r="E68" s="10"/>
      <c r="F68" s="10"/>
      <c r="G68" s="10"/>
      <c r="H68" s="10"/>
      <c r="I68" s="10"/>
      <c r="J68" s="10"/>
      <c r="K68" s="10"/>
      <c r="L68" s="10"/>
      <c r="M68" s="10"/>
      <c r="N68" s="10"/>
      <c r="O68" s="10"/>
      <c r="P68" s="10"/>
      <c r="Q68" s="10"/>
      <c r="R68" s="10"/>
      <c r="S68" s="10"/>
      <c r="T68" s="10"/>
      <c r="U68" s="10"/>
      <c r="V68" s="10"/>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9"/>
      <c r="BU68" s="7"/>
      <c r="BV68" s="7"/>
      <c r="BW68" s="7"/>
      <c r="BX68" s="7"/>
      <c r="BY68" s="7"/>
      <c r="BZ68" s="7"/>
      <c r="CA68" s="7"/>
      <c r="CB68" s="7"/>
      <c r="CC68" s="7"/>
      <c r="CD68" s="9"/>
      <c r="CE68" s="7"/>
      <c r="CF68" s="7"/>
      <c r="CG68" s="7"/>
      <c r="CH68" s="7"/>
      <c r="CI68" s="7"/>
      <c r="CJ68" s="7"/>
      <c r="CK68" s="7"/>
      <c r="CL68" s="7"/>
      <c r="CM68" s="7"/>
      <c r="CN68" s="9"/>
      <c r="CO68" s="7"/>
      <c r="CP68" s="9"/>
      <c r="CQ68" s="7"/>
      <c r="CR68" s="7"/>
      <c r="CS68" s="7"/>
      <c r="CT68" s="7"/>
      <c r="CU68" s="7"/>
      <c r="CV68" s="7"/>
      <c r="CW68" s="7"/>
      <c r="CX68" s="7"/>
      <c r="CY68" s="7"/>
      <c r="CZ68" s="9"/>
      <c r="DA68" s="7"/>
      <c r="DB68" s="7"/>
      <c r="DC68" s="7"/>
      <c r="DD68" s="7"/>
      <c r="DE68" s="7"/>
      <c r="DF68" s="7"/>
      <c r="DG68" s="7"/>
      <c r="DH68" s="7"/>
      <c r="DI68" s="7"/>
      <c r="DJ68" s="11"/>
      <c r="DK68" s="7"/>
      <c r="DL68" s="7"/>
      <c r="DM68" s="7"/>
      <c r="DN68" s="7"/>
      <c r="DO68" s="7"/>
      <c r="DP68" s="7"/>
      <c r="DQ68" s="7"/>
      <c r="DR68" s="7"/>
      <c r="DS68" s="7"/>
      <c r="DT68" s="11"/>
      <c r="DU68" s="7"/>
      <c r="DV68" s="7"/>
      <c r="DW68" s="7"/>
      <c r="DX68" s="7"/>
      <c r="DY68" s="7"/>
      <c r="DZ68" s="7"/>
      <c r="EA68" s="7"/>
      <c r="EB68" s="7"/>
      <c r="EC68" s="7"/>
      <c r="ED68" s="11"/>
      <c r="EE68" s="7"/>
      <c r="EF68" s="7"/>
      <c r="EG68" s="7"/>
      <c r="EH68" s="7"/>
      <c r="EI68" s="7"/>
      <c r="EJ68" s="7"/>
      <c r="EK68" s="7"/>
      <c r="EL68" s="7"/>
      <c r="EM68" s="7"/>
      <c r="EN68" s="11"/>
      <c r="EO68" s="7"/>
      <c r="EP68" s="7"/>
      <c r="EQ68" s="7"/>
      <c r="ER68" s="7"/>
      <c r="ES68" s="7"/>
      <c r="ET68" s="7"/>
      <c r="EU68" s="7"/>
      <c r="EV68" s="7"/>
      <c r="EW68" s="7"/>
      <c r="EX68" s="11"/>
      <c r="EY68" s="7"/>
      <c r="EZ68" s="7"/>
      <c r="FA68" s="7"/>
      <c r="FB68" s="7"/>
      <c r="FC68" s="7"/>
      <c r="FD68" s="7"/>
      <c r="FE68" s="7"/>
      <c r="FF68" s="7"/>
      <c r="FG68" s="7"/>
      <c r="FH68" s="11"/>
      <c r="FI68" s="7"/>
      <c r="FJ68" s="7"/>
      <c r="FK68" s="7"/>
      <c r="FL68" s="7"/>
      <c r="FM68" s="7"/>
      <c r="FN68" s="7"/>
      <c r="FO68" s="7"/>
      <c r="FP68" s="7"/>
      <c r="FQ68" s="7"/>
      <c r="FR68" s="11"/>
      <c r="GB68" s="11" t="s">
        <v>30</v>
      </c>
    </row>
    <row r="69" spans="1:184" ht="16.5" thickBot="1" x14ac:dyDescent="0.25">
      <c r="A69" s="10"/>
      <c r="B69" s="10"/>
      <c r="C69" s="253" t="s">
        <v>95</v>
      </c>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4"/>
      <c r="AL69" s="254"/>
      <c r="AM69" s="254"/>
      <c r="AN69" s="254"/>
      <c r="AO69" s="254"/>
      <c r="AP69" s="254"/>
      <c r="AQ69" s="254"/>
      <c r="AR69" s="254"/>
      <c r="AS69" s="254"/>
      <c r="AT69" s="254"/>
      <c r="AU69" s="254"/>
      <c r="AV69" s="254"/>
      <c r="AW69" s="254"/>
      <c r="AX69" s="254"/>
      <c r="AY69" s="254"/>
      <c r="AZ69" s="254"/>
      <c r="BA69" s="254"/>
      <c r="BB69" s="254"/>
      <c r="BC69" s="254"/>
      <c r="BD69" s="254"/>
      <c r="BE69" s="254"/>
      <c r="BF69" s="254"/>
      <c r="BG69" s="254"/>
      <c r="BH69" s="254"/>
      <c r="BI69" s="254"/>
      <c r="BJ69" s="254"/>
      <c r="BK69" s="254"/>
      <c r="BL69" s="254"/>
      <c r="BM69" s="254"/>
      <c r="BN69" s="254"/>
      <c r="BO69" s="254"/>
      <c r="BP69" s="254"/>
      <c r="BQ69" s="254"/>
      <c r="BR69" s="254"/>
      <c r="BS69" s="254"/>
      <c r="BT69" s="254"/>
      <c r="BU69" s="254"/>
      <c r="BV69" s="254"/>
      <c r="BW69" s="254"/>
      <c r="BX69" s="254"/>
      <c r="BY69" s="254"/>
      <c r="BZ69" s="254"/>
      <c r="CA69" s="254"/>
      <c r="CB69" s="254"/>
      <c r="CC69" s="254"/>
      <c r="CD69" s="254"/>
      <c r="CE69" s="254"/>
      <c r="CF69" s="254"/>
      <c r="CG69" s="254"/>
      <c r="CH69" s="254"/>
      <c r="CI69" s="254"/>
      <c r="CJ69" s="254"/>
      <c r="CK69" s="254"/>
      <c r="CL69" s="254"/>
      <c r="CM69" s="254"/>
      <c r="CN69" s="255"/>
      <c r="CO69" s="253" t="s">
        <v>94</v>
      </c>
      <c r="CP69" s="254"/>
      <c r="CQ69" s="254"/>
      <c r="CR69" s="254"/>
      <c r="CS69" s="254"/>
      <c r="CT69" s="254"/>
      <c r="CU69" s="254"/>
      <c r="CV69" s="254"/>
      <c r="CW69" s="254"/>
      <c r="CX69" s="254"/>
      <c r="CY69" s="254"/>
      <c r="CZ69" s="254"/>
      <c r="DA69" s="254"/>
      <c r="DB69" s="254"/>
      <c r="DC69" s="254"/>
      <c r="DD69" s="254"/>
      <c r="DE69" s="254"/>
      <c r="DF69" s="254"/>
      <c r="DG69" s="254"/>
      <c r="DH69" s="254"/>
      <c r="DI69" s="254"/>
      <c r="DJ69" s="254"/>
      <c r="DK69" s="254"/>
      <c r="DL69" s="254"/>
      <c r="DM69" s="254"/>
      <c r="DN69" s="254"/>
      <c r="DO69" s="254"/>
      <c r="DP69" s="254"/>
      <c r="DQ69" s="254"/>
      <c r="DR69" s="254"/>
      <c r="DS69" s="254"/>
      <c r="DT69" s="254"/>
      <c r="DU69" s="254"/>
      <c r="DV69" s="254"/>
      <c r="DW69" s="254"/>
      <c r="DX69" s="254"/>
      <c r="DY69" s="254"/>
      <c r="DZ69" s="254"/>
      <c r="EA69" s="254"/>
      <c r="EB69" s="254"/>
      <c r="EC69" s="254"/>
      <c r="ED69" s="254"/>
      <c r="EE69" s="254"/>
      <c r="EF69" s="254"/>
      <c r="EG69" s="254"/>
      <c r="EH69" s="254"/>
      <c r="EI69" s="254"/>
      <c r="EJ69" s="254"/>
      <c r="EK69" s="254"/>
      <c r="EL69" s="254"/>
      <c r="EM69" s="254"/>
      <c r="EN69" s="254"/>
      <c r="EO69" s="254"/>
      <c r="EP69" s="254"/>
      <c r="EQ69" s="254"/>
      <c r="ER69" s="254"/>
      <c r="ES69" s="254"/>
      <c r="ET69" s="254"/>
      <c r="EU69" s="254"/>
      <c r="EV69" s="254"/>
      <c r="EW69" s="254"/>
      <c r="EX69" s="254"/>
      <c r="EY69" s="254"/>
      <c r="EZ69" s="254"/>
      <c r="FA69" s="254"/>
      <c r="FB69" s="254"/>
      <c r="FC69" s="254"/>
      <c r="FD69" s="254"/>
      <c r="FE69" s="254"/>
      <c r="FF69" s="254"/>
      <c r="FG69" s="254"/>
      <c r="FH69" s="254"/>
      <c r="FI69" s="254"/>
      <c r="FJ69" s="254"/>
      <c r="FK69" s="254"/>
      <c r="FL69" s="254"/>
      <c r="FM69" s="254"/>
      <c r="FN69" s="254"/>
      <c r="FO69" s="254"/>
      <c r="FP69" s="254"/>
      <c r="FQ69" s="254"/>
      <c r="FR69" s="254"/>
      <c r="FS69" s="254"/>
      <c r="FT69" s="254"/>
      <c r="FU69" s="254"/>
      <c r="FV69" s="254"/>
      <c r="FW69" s="254"/>
      <c r="FX69" s="254"/>
      <c r="FY69" s="254"/>
      <c r="FZ69" s="254"/>
      <c r="GA69" s="254"/>
      <c r="GB69" s="255"/>
    </row>
    <row r="70" spans="1:184" ht="32.25" customHeight="1" x14ac:dyDescent="0.2">
      <c r="A70" s="496" t="s">
        <v>45</v>
      </c>
      <c r="B70" s="498"/>
      <c r="C70" s="418" t="s">
        <v>46</v>
      </c>
      <c r="D70" s="475"/>
      <c r="E70" s="475"/>
      <c r="F70" s="475"/>
      <c r="G70" s="475"/>
      <c r="H70" s="475"/>
      <c r="I70" s="475"/>
      <c r="J70" s="475"/>
      <c r="K70" s="475"/>
      <c r="L70" s="476"/>
      <c r="M70" s="418" t="s">
        <v>47</v>
      </c>
      <c r="N70" s="475"/>
      <c r="O70" s="475"/>
      <c r="P70" s="475"/>
      <c r="Q70" s="475"/>
      <c r="R70" s="475"/>
      <c r="S70" s="475"/>
      <c r="T70" s="475"/>
      <c r="U70" s="475"/>
      <c r="V70" s="476"/>
      <c r="W70" s="256" t="s">
        <v>48</v>
      </c>
      <c r="X70" s="475"/>
      <c r="Y70" s="475"/>
      <c r="Z70" s="475"/>
      <c r="AA70" s="475"/>
      <c r="AB70" s="475"/>
      <c r="AC70" s="475"/>
      <c r="AD70" s="475"/>
      <c r="AE70" s="475"/>
      <c r="AF70" s="475"/>
      <c r="AG70" s="418" t="s">
        <v>49</v>
      </c>
      <c r="AH70" s="475"/>
      <c r="AI70" s="475"/>
      <c r="AJ70" s="475"/>
      <c r="AK70" s="475"/>
      <c r="AL70" s="475"/>
      <c r="AM70" s="475"/>
      <c r="AN70" s="475"/>
      <c r="AO70" s="475"/>
      <c r="AP70" s="476"/>
      <c r="AQ70" s="256" t="s">
        <v>50</v>
      </c>
      <c r="AR70" s="256"/>
      <c r="AS70" s="256"/>
      <c r="AT70" s="256"/>
      <c r="AU70" s="256"/>
      <c r="AV70" s="256"/>
      <c r="AW70" s="256"/>
      <c r="AX70" s="256"/>
      <c r="AY70" s="256"/>
      <c r="AZ70" s="256"/>
      <c r="BA70" s="418" t="s">
        <v>51</v>
      </c>
      <c r="BB70" s="256"/>
      <c r="BC70" s="256"/>
      <c r="BD70" s="256"/>
      <c r="BE70" s="256"/>
      <c r="BF70" s="256"/>
      <c r="BG70" s="256"/>
      <c r="BH70" s="256"/>
      <c r="BI70" s="256"/>
      <c r="BJ70" s="427"/>
      <c r="BK70" s="418" t="s">
        <v>52</v>
      </c>
      <c r="BL70" s="256"/>
      <c r="BM70" s="256"/>
      <c r="BN70" s="256"/>
      <c r="BO70" s="256"/>
      <c r="BP70" s="256"/>
      <c r="BQ70" s="256"/>
      <c r="BR70" s="256"/>
      <c r="BS70" s="256"/>
      <c r="BT70" s="427"/>
      <c r="BU70" s="256" t="s">
        <v>53</v>
      </c>
      <c r="BV70" s="256"/>
      <c r="BW70" s="256"/>
      <c r="BX70" s="256"/>
      <c r="BY70" s="256"/>
      <c r="BZ70" s="256"/>
      <c r="CA70" s="256"/>
      <c r="CB70" s="256"/>
      <c r="CC70" s="256"/>
      <c r="CD70" s="257"/>
      <c r="CE70" s="256" t="s">
        <v>83</v>
      </c>
      <c r="CF70" s="256"/>
      <c r="CG70" s="256"/>
      <c r="CH70" s="256"/>
      <c r="CI70" s="256"/>
      <c r="CJ70" s="256"/>
      <c r="CK70" s="256"/>
      <c r="CL70" s="256"/>
      <c r="CM70" s="256"/>
      <c r="CN70" s="257"/>
      <c r="CO70" s="109" t="s">
        <v>81</v>
      </c>
      <c r="CP70" s="110"/>
      <c r="CQ70" s="256" t="s">
        <v>86</v>
      </c>
      <c r="CR70" s="256"/>
      <c r="CS70" s="256"/>
      <c r="CT70" s="256"/>
      <c r="CU70" s="256"/>
      <c r="CV70" s="256"/>
      <c r="CW70" s="256"/>
      <c r="CX70" s="256"/>
      <c r="CY70" s="256"/>
      <c r="CZ70" s="257"/>
      <c r="DA70" s="256" t="s">
        <v>87</v>
      </c>
      <c r="DB70" s="256"/>
      <c r="DC70" s="256"/>
      <c r="DD70" s="256"/>
      <c r="DE70" s="256"/>
      <c r="DF70" s="256"/>
      <c r="DG70" s="256"/>
      <c r="DH70" s="256"/>
      <c r="DI70" s="256"/>
      <c r="DJ70" s="257"/>
      <c r="DK70" s="256" t="s">
        <v>104</v>
      </c>
      <c r="DL70" s="256"/>
      <c r="DM70" s="256"/>
      <c r="DN70" s="256"/>
      <c r="DO70" s="256"/>
      <c r="DP70" s="256"/>
      <c r="DQ70" s="256"/>
      <c r="DR70" s="256"/>
      <c r="DS70" s="256"/>
      <c r="DT70" s="257"/>
      <c r="DU70" s="345" t="s">
        <v>112</v>
      </c>
      <c r="DV70" s="256"/>
      <c r="DW70" s="256"/>
      <c r="DX70" s="256"/>
      <c r="DY70" s="256"/>
      <c r="DZ70" s="256"/>
      <c r="EA70" s="256"/>
      <c r="EB70" s="256"/>
      <c r="EC70" s="256"/>
      <c r="ED70" s="257"/>
      <c r="EE70" s="560"/>
      <c r="EF70" s="561"/>
      <c r="EG70" s="561"/>
      <c r="EH70" s="561"/>
      <c r="EI70" s="561"/>
      <c r="EJ70" s="561"/>
      <c r="EK70" s="561"/>
      <c r="EL70" s="561"/>
      <c r="EM70" s="561"/>
      <c r="EN70" s="562"/>
      <c r="EO70" s="256" t="s">
        <v>122</v>
      </c>
      <c r="EP70" s="256"/>
      <c r="EQ70" s="256"/>
      <c r="ER70" s="256"/>
      <c r="ES70" s="256"/>
      <c r="ET70" s="256"/>
      <c r="EU70" s="256"/>
      <c r="EV70" s="256"/>
      <c r="EW70" s="256"/>
      <c r="EX70" s="257"/>
      <c r="EY70" s="256" t="s">
        <v>128</v>
      </c>
      <c r="EZ70" s="256"/>
      <c r="FA70" s="256"/>
      <c r="FB70" s="256"/>
      <c r="FC70" s="256"/>
      <c r="FD70" s="256"/>
      <c r="FE70" s="256"/>
      <c r="FF70" s="256"/>
      <c r="FG70" s="256"/>
      <c r="FH70" s="257"/>
      <c r="FI70" s="345" t="s">
        <v>136</v>
      </c>
      <c r="FJ70" s="256"/>
      <c r="FK70" s="256"/>
      <c r="FL70" s="256"/>
      <c r="FM70" s="256"/>
      <c r="FN70" s="256"/>
      <c r="FO70" s="256"/>
      <c r="FP70" s="256"/>
      <c r="FQ70" s="256"/>
      <c r="FR70" s="257"/>
      <c r="FS70" s="256" t="s">
        <v>139</v>
      </c>
      <c r="FT70" s="256"/>
      <c r="FU70" s="256"/>
      <c r="FV70" s="256"/>
      <c r="FW70" s="256"/>
      <c r="FX70" s="256"/>
      <c r="FY70" s="256"/>
      <c r="FZ70" s="256"/>
      <c r="GA70" s="256"/>
      <c r="GB70" s="257"/>
    </row>
    <row r="71" spans="1:184" ht="15" customHeight="1" x14ac:dyDescent="0.2">
      <c r="A71" s="336"/>
      <c r="B71" s="499"/>
      <c r="C71" s="346" t="s">
        <v>31</v>
      </c>
      <c r="D71" s="298"/>
      <c r="E71" s="479" t="s">
        <v>35</v>
      </c>
      <c r="F71" s="479"/>
      <c r="G71" s="479" t="s">
        <v>33</v>
      </c>
      <c r="H71" s="479"/>
      <c r="I71" s="466" t="s">
        <v>34</v>
      </c>
      <c r="J71" s="334"/>
      <c r="K71" s="477" t="s">
        <v>54</v>
      </c>
      <c r="L71" s="505"/>
      <c r="M71" s="334" t="s">
        <v>31</v>
      </c>
      <c r="N71" s="298"/>
      <c r="O71" s="479" t="s">
        <v>35</v>
      </c>
      <c r="P71" s="479"/>
      <c r="Q71" s="479" t="s">
        <v>33</v>
      </c>
      <c r="R71" s="479"/>
      <c r="S71" s="466" t="s">
        <v>34</v>
      </c>
      <c r="T71" s="334"/>
      <c r="U71" s="477" t="s">
        <v>55</v>
      </c>
      <c r="V71" s="505"/>
      <c r="W71" s="334" t="s">
        <v>31</v>
      </c>
      <c r="X71" s="298"/>
      <c r="Y71" s="479" t="s">
        <v>35</v>
      </c>
      <c r="Z71" s="479"/>
      <c r="AA71" s="479" t="s">
        <v>33</v>
      </c>
      <c r="AB71" s="479"/>
      <c r="AC71" s="466" t="s">
        <v>34</v>
      </c>
      <c r="AD71" s="334"/>
      <c r="AE71" s="477" t="s">
        <v>56</v>
      </c>
      <c r="AF71" s="495"/>
      <c r="AG71" s="346" t="s">
        <v>31</v>
      </c>
      <c r="AH71" s="334"/>
      <c r="AI71" s="479" t="s">
        <v>35</v>
      </c>
      <c r="AJ71" s="479"/>
      <c r="AK71" s="479" t="s">
        <v>33</v>
      </c>
      <c r="AL71" s="479"/>
      <c r="AM71" s="334" t="s">
        <v>34</v>
      </c>
      <c r="AN71" s="451"/>
      <c r="AO71" s="495" t="s">
        <v>57</v>
      </c>
      <c r="AP71" s="505"/>
      <c r="AQ71" s="334" t="s">
        <v>31</v>
      </c>
      <c r="AR71" s="334"/>
      <c r="AS71" s="479" t="s">
        <v>35</v>
      </c>
      <c r="AT71" s="479"/>
      <c r="AU71" s="479" t="s">
        <v>33</v>
      </c>
      <c r="AV71" s="479"/>
      <c r="AW71" s="334" t="s">
        <v>34</v>
      </c>
      <c r="AX71" s="334"/>
      <c r="AY71" s="346" t="s">
        <v>58</v>
      </c>
      <c r="AZ71" s="495"/>
      <c r="BA71" s="346" t="s">
        <v>31</v>
      </c>
      <c r="BB71" s="334"/>
      <c r="BC71" s="479" t="s">
        <v>35</v>
      </c>
      <c r="BD71" s="479"/>
      <c r="BE71" s="479" t="s">
        <v>33</v>
      </c>
      <c r="BF71" s="479"/>
      <c r="BG71" s="451" t="s">
        <v>34</v>
      </c>
      <c r="BH71" s="269"/>
      <c r="BI71" s="451" t="s">
        <v>59</v>
      </c>
      <c r="BJ71" s="269"/>
      <c r="BK71" s="258" t="s">
        <v>39</v>
      </c>
      <c r="BL71" s="301"/>
      <c r="BM71" s="302" t="s">
        <v>35</v>
      </c>
      <c r="BN71" s="301"/>
      <c r="BO71" s="302" t="s">
        <v>33</v>
      </c>
      <c r="BP71" s="303"/>
      <c r="BQ71" s="302" t="s">
        <v>34</v>
      </c>
      <c r="BR71" s="301"/>
      <c r="BS71" s="269" t="s">
        <v>60</v>
      </c>
      <c r="BT71" s="269"/>
      <c r="BU71" s="301" t="s">
        <v>39</v>
      </c>
      <c r="BV71" s="301"/>
      <c r="BW71" s="302" t="s">
        <v>35</v>
      </c>
      <c r="BX71" s="301"/>
      <c r="BY71" s="302" t="s">
        <v>33</v>
      </c>
      <c r="BZ71" s="303"/>
      <c r="CA71" s="302" t="s">
        <v>34</v>
      </c>
      <c r="CB71" s="301"/>
      <c r="CC71" s="269" t="s">
        <v>61</v>
      </c>
      <c r="CD71" s="270"/>
      <c r="CE71" s="301" t="s">
        <v>39</v>
      </c>
      <c r="CF71" s="301"/>
      <c r="CG71" s="302" t="s">
        <v>35</v>
      </c>
      <c r="CH71" s="301"/>
      <c r="CI71" s="302" t="s">
        <v>33</v>
      </c>
      <c r="CJ71" s="303"/>
      <c r="CK71" s="302" t="s">
        <v>34</v>
      </c>
      <c r="CL71" s="301"/>
      <c r="CM71" s="269" t="s">
        <v>80</v>
      </c>
      <c r="CN71" s="270"/>
      <c r="CO71" s="269" t="s">
        <v>80</v>
      </c>
      <c r="CP71" s="270"/>
      <c r="CQ71" s="301" t="s">
        <v>39</v>
      </c>
      <c r="CR71" s="301"/>
      <c r="CS71" s="302" t="s">
        <v>32</v>
      </c>
      <c r="CT71" s="301"/>
      <c r="CU71" s="302" t="s">
        <v>33</v>
      </c>
      <c r="CV71" s="303"/>
      <c r="CW71" s="302" t="s">
        <v>34</v>
      </c>
      <c r="CX71" s="301"/>
      <c r="CY71" s="346" t="s">
        <v>89</v>
      </c>
      <c r="CZ71" s="402"/>
      <c r="DA71" s="301" t="s">
        <v>39</v>
      </c>
      <c r="DB71" s="301"/>
      <c r="DC71" s="302" t="s">
        <v>32</v>
      </c>
      <c r="DD71" s="301"/>
      <c r="DE71" s="302" t="s">
        <v>33</v>
      </c>
      <c r="DF71" s="303"/>
      <c r="DG71" s="302" t="s">
        <v>34</v>
      </c>
      <c r="DH71" s="301"/>
      <c r="DI71" s="269" t="s">
        <v>93</v>
      </c>
      <c r="DJ71" s="270"/>
      <c r="DK71" s="297" t="s">
        <v>39</v>
      </c>
      <c r="DL71" s="298"/>
      <c r="DM71" s="301" t="s">
        <v>32</v>
      </c>
      <c r="DN71" s="301"/>
      <c r="DO71" s="302" t="s">
        <v>33</v>
      </c>
      <c r="DP71" s="303"/>
      <c r="DQ71" s="302" t="s">
        <v>34</v>
      </c>
      <c r="DR71" s="301"/>
      <c r="DS71" s="269" t="s">
        <v>111</v>
      </c>
      <c r="DT71" s="270"/>
      <c r="DU71" s="297" t="s">
        <v>39</v>
      </c>
      <c r="DV71" s="298"/>
      <c r="DW71" s="301" t="s">
        <v>32</v>
      </c>
      <c r="DX71" s="301"/>
      <c r="DY71" s="302" t="s">
        <v>33</v>
      </c>
      <c r="DZ71" s="303"/>
      <c r="EA71" s="302" t="s">
        <v>34</v>
      </c>
      <c r="EB71" s="301"/>
      <c r="EC71" s="269" t="s">
        <v>113</v>
      </c>
      <c r="ED71" s="270"/>
      <c r="EE71" s="563"/>
      <c r="EF71" s="564"/>
      <c r="EG71" s="564"/>
      <c r="EH71" s="564"/>
      <c r="EI71" s="564"/>
      <c r="EJ71" s="564"/>
      <c r="EK71" s="564"/>
      <c r="EL71" s="564"/>
      <c r="EM71" s="564"/>
      <c r="EN71" s="565"/>
      <c r="EO71" s="297" t="s">
        <v>39</v>
      </c>
      <c r="EP71" s="298"/>
      <c r="EQ71" s="301" t="s">
        <v>32</v>
      </c>
      <c r="ER71" s="301"/>
      <c r="ES71" s="302" t="s">
        <v>33</v>
      </c>
      <c r="ET71" s="303"/>
      <c r="EU71" s="302" t="s">
        <v>34</v>
      </c>
      <c r="EV71" s="301"/>
      <c r="EW71" s="269" t="s">
        <v>123</v>
      </c>
      <c r="EX71" s="270"/>
      <c r="EY71" s="297" t="s">
        <v>39</v>
      </c>
      <c r="EZ71" s="298"/>
      <c r="FA71" s="301" t="s">
        <v>32</v>
      </c>
      <c r="FB71" s="301"/>
      <c r="FC71" s="302" t="s">
        <v>33</v>
      </c>
      <c r="FD71" s="303"/>
      <c r="FE71" s="302" t="s">
        <v>34</v>
      </c>
      <c r="FF71" s="301"/>
      <c r="FG71" s="269" t="s">
        <v>129</v>
      </c>
      <c r="FH71" s="270"/>
      <c r="FI71" s="297" t="s">
        <v>39</v>
      </c>
      <c r="FJ71" s="298"/>
      <c r="FK71" s="301" t="s">
        <v>32</v>
      </c>
      <c r="FL71" s="301"/>
      <c r="FM71" s="302" t="s">
        <v>33</v>
      </c>
      <c r="FN71" s="303"/>
      <c r="FO71" s="302" t="s">
        <v>34</v>
      </c>
      <c r="FP71" s="301"/>
      <c r="FQ71" s="269" t="s">
        <v>137</v>
      </c>
      <c r="FR71" s="270"/>
      <c r="FS71" s="297" t="s">
        <v>39</v>
      </c>
      <c r="FT71" s="298"/>
      <c r="FU71" s="301" t="s">
        <v>32</v>
      </c>
      <c r="FV71" s="301"/>
      <c r="FW71" s="302" t="s">
        <v>33</v>
      </c>
      <c r="FX71" s="303"/>
      <c r="FY71" s="302" t="s">
        <v>34</v>
      </c>
      <c r="FZ71" s="301"/>
      <c r="GA71" s="269" t="s">
        <v>140</v>
      </c>
      <c r="GB71" s="270"/>
    </row>
    <row r="72" spans="1:184" ht="15.75" customHeight="1" thickBot="1" x14ac:dyDescent="0.25">
      <c r="A72" s="500"/>
      <c r="B72" s="501"/>
      <c r="C72" s="403"/>
      <c r="D72" s="478"/>
      <c r="E72" s="480"/>
      <c r="F72" s="480"/>
      <c r="G72" s="480"/>
      <c r="H72" s="480"/>
      <c r="I72" s="467"/>
      <c r="J72" s="351"/>
      <c r="K72" s="502"/>
      <c r="L72" s="506"/>
      <c r="M72" s="351"/>
      <c r="N72" s="478"/>
      <c r="O72" s="480"/>
      <c r="P72" s="480"/>
      <c r="Q72" s="480"/>
      <c r="R72" s="480"/>
      <c r="S72" s="467"/>
      <c r="T72" s="351"/>
      <c r="U72" s="502"/>
      <c r="V72" s="506"/>
      <c r="W72" s="351"/>
      <c r="X72" s="478"/>
      <c r="Y72" s="480"/>
      <c r="Z72" s="480"/>
      <c r="AA72" s="480"/>
      <c r="AB72" s="480"/>
      <c r="AC72" s="467"/>
      <c r="AD72" s="351"/>
      <c r="AE72" s="502"/>
      <c r="AF72" s="503"/>
      <c r="AG72" s="403"/>
      <c r="AH72" s="351"/>
      <c r="AI72" s="480"/>
      <c r="AJ72" s="480"/>
      <c r="AK72" s="480"/>
      <c r="AL72" s="480"/>
      <c r="AM72" s="351"/>
      <c r="AN72" s="452"/>
      <c r="AO72" s="503"/>
      <c r="AP72" s="506"/>
      <c r="AQ72" s="351"/>
      <c r="AR72" s="351"/>
      <c r="AS72" s="480"/>
      <c r="AT72" s="480"/>
      <c r="AU72" s="480"/>
      <c r="AV72" s="480"/>
      <c r="AW72" s="351"/>
      <c r="AX72" s="351"/>
      <c r="AY72" s="502"/>
      <c r="AZ72" s="503"/>
      <c r="BA72" s="403"/>
      <c r="BB72" s="351"/>
      <c r="BC72" s="480"/>
      <c r="BD72" s="480"/>
      <c r="BE72" s="480"/>
      <c r="BF72" s="480"/>
      <c r="BG72" s="452"/>
      <c r="BH72" s="337"/>
      <c r="BI72" s="452"/>
      <c r="BJ72" s="337"/>
      <c r="BK72" s="403"/>
      <c r="BL72" s="351"/>
      <c r="BM72" s="352"/>
      <c r="BN72" s="351"/>
      <c r="BO72" s="352"/>
      <c r="BP72" s="353"/>
      <c r="BQ72" s="352"/>
      <c r="BR72" s="351"/>
      <c r="BS72" s="337"/>
      <c r="BT72" s="337"/>
      <c r="BU72" s="351"/>
      <c r="BV72" s="351"/>
      <c r="BW72" s="352"/>
      <c r="BX72" s="351"/>
      <c r="BY72" s="352"/>
      <c r="BZ72" s="353"/>
      <c r="CA72" s="352"/>
      <c r="CB72" s="351"/>
      <c r="CC72" s="337"/>
      <c r="CD72" s="338"/>
      <c r="CE72" s="351"/>
      <c r="CF72" s="351"/>
      <c r="CG72" s="352"/>
      <c r="CH72" s="351"/>
      <c r="CI72" s="352"/>
      <c r="CJ72" s="353"/>
      <c r="CK72" s="352"/>
      <c r="CL72" s="351"/>
      <c r="CM72" s="337"/>
      <c r="CN72" s="338"/>
      <c r="CO72" s="337"/>
      <c r="CP72" s="338"/>
      <c r="CQ72" s="351"/>
      <c r="CR72" s="351"/>
      <c r="CS72" s="352"/>
      <c r="CT72" s="351"/>
      <c r="CU72" s="352"/>
      <c r="CV72" s="353"/>
      <c r="CW72" s="352"/>
      <c r="CX72" s="351"/>
      <c r="CY72" s="403"/>
      <c r="CZ72" s="404"/>
      <c r="DA72" s="351"/>
      <c r="DB72" s="351"/>
      <c r="DC72" s="352"/>
      <c r="DD72" s="351"/>
      <c r="DE72" s="352"/>
      <c r="DF72" s="353"/>
      <c r="DG72" s="352"/>
      <c r="DH72" s="351"/>
      <c r="DI72" s="337"/>
      <c r="DJ72" s="338"/>
      <c r="DK72" s="299"/>
      <c r="DL72" s="300"/>
      <c r="DM72" s="301"/>
      <c r="DN72" s="301"/>
      <c r="DO72" s="302"/>
      <c r="DP72" s="303"/>
      <c r="DQ72" s="302"/>
      <c r="DR72" s="301"/>
      <c r="DS72" s="271"/>
      <c r="DT72" s="272"/>
      <c r="DU72" s="299"/>
      <c r="DV72" s="300"/>
      <c r="DW72" s="301"/>
      <c r="DX72" s="301"/>
      <c r="DY72" s="302"/>
      <c r="DZ72" s="303"/>
      <c r="EA72" s="302"/>
      <c r="EB72" s="301"/>
      <c r="EC72" s="271"/>
      <c r="ED72" s="272"/>
      <c r="EE72" s="563"/>
      <c r="EF72" s="564"/>
      <c r="EG72" s="564"/>
      <c r="EH72" s="564"/>
      <c r="EI72" s="564"/>
      <c r="EJ72" s="564"/>
      <c r="EK72" s="564"/>
      <c r="EL72" s="564"/>
      <c r="EM72" s="564"/>
      <c r="EN72" s="565"/>
      <c r="EO72" s="299"/>
      <c r="EP72" s="300"/>
      <c r="EQ72" s="301"/>
      <c r="ER72" s="301"/>
      <c r="ES72" s="302"/>
      <c r="ET72" s="303"/>
      <c r="EU72" s="302"/>
      <c r="EV72" s="301"/>
      <c r="EW72" s="271"/>
      <c r="EX72" s="272"/>
      <c r="EY72" s="299"/>
      <c r="EZ72" s="300"/>
      <c r="FA72" s="301"/>
      <c r="FB72" s="301"/>
      <c r="FC72" s="302"/>
      <c r="FD72" s="303"/>
      <c r="FE72" s="302"/>
      <c r="FF72" s="301"/>
      <c r="FG72" s="271"/>
      <c r="FH72" s="272"/>
      <c r="FI72" s="299"/>
      <c r="FJ72" s="300"/>
      <c r="FK72" s="301"/>
      <c r="FL72" s="301"/>
      <c r="FM72" s="302"/>
      <c r="FN72" s="303"/>
      <c r="FO72" s="302"/>
      <c r="FP72" s="301"/>
      <c r="FQ72" s="271"/>
      <c r="FR72" s="272"/>
      <c r="FS72" s="299"/>
      <c r="FT72" s="300"/>
      <c r="FU72" s="301"/>
      <c r="FV72" s="301"/>
      <c r="FW72" s="302"/>
      <c r="FX72" s="303"/>
      <c r="FY72" s="302"/>
      <c r="FZ72" s="301"/>
      <c r="GA72" s="271"/>
      <c r="GB72" s="272"/>
    </row>
    <row r="73" spans="1:184" ht="16" x14ac:dyDescent="0.2">
      <c r="A73" s="91" t="s">
        <v>6</v>
      </c>
      <c r="B73" s="105" t="s">
        <v>119</v>
      </c>
      <c r="C73" s="458">
        <v>19463</v>
      </c>
      <c r="D73" s="474"/>
      <c r="E73" s="483">
        <v>16941</v>
      </c>
      <c r="F73" s="483"/>
      <c r="G73" s="483">
        <v>554</v>
      </c>
      <c r="H73" s="483"/>
      <c r="I73" s="474">
        <v>5764</v>
      </c>
      <c r="J73" s="474"/>
      <c r="K73" s="454">
        <v>42722</v>
      </c>
      <c r="L73" s="455"/>
      <c r="M73" s="458">
        <v>11626</v>
      </c>
      <c r="N73" s="474"/>
      <c r="O73" s="483">
        <v>17069</v>
      </c>
      <c r="P73" s="483"/>
      <c r="Q73" s="483">
        <v>17139</v>
      </c>
      <c r="R73" s="483"/>
      <c r="S73" s="474">
        <v>15326</v>
      </c>
      <c r="T73" s="474"/>
      <c r="U73" s="454">
        <v>61160</v>
      </c>
      <c r="V73" s="455"/>
      <c r="W73" s="504">
        <v>11944</v>
      </c>
      <c r="X73" s="492"/>
      <c r="Y73" s="492">
        <v>10436</v>
      </c>
      <c r="Z73" s="492"/>
      <c r="AA73" s="492">
        <v>9659</v>
      </c>
      <c r="AB73" s="492"/>
      <c r="AC73" s="492">
        <v>6340</v>
      </c>
      <c r="AD73" s="493"/>
      <c r="AE73" s="494">
        <v>38379</v>
      </c>
      <c r="AF73" s="493"/>
      <c r="AG73" s="494">
        <v>5243</v>
      </c>
      <c r="AH73" s="493"/>
      <c r="AI73" s="492">
        <v>12292</v>
      </c>
      <c r="AJ73" s="492"/>
      <c r="AK73" s="492">
        <v>8424</v>
      </c>
      <c r="AL73" s="492"/>
      <c r="AM73" s="504">
        <v>9559</v>
      </c>
      <c r="AN73" s="515"/>
      <c r="AO73" s="504">
        <v>35518</v>
      </c>
      <c r="AP73" s="515"/>
      <c r="AQ73" s="504">
        <v>2118</v>
      </c>
      <c r="AR73" s="493"/>
      <c r="AS73" s="492">
        <v>15922</v>
      </c>
      <c r="AT73" s="492"/>
      <c r="AU73" s="492">
        <v>6570</v>
      </c>
      <c r="AV73" s="492"/>
      <c r="AW73" s="504">
        <v>10467</v>
      </c>
      <c r="AX73" s="493"/>
      <c r="AY73" s="494">
        <v>35077</v>
      </c>
      <c r="AZ73" s="493"/>
      <c r="BA73" s="494">
        <v>8166</v>
      </c>
      <c r="BB73" s="493"/>
      <c r="BC73" s="492">
        <v>20337</v>
      </c>
      <c r="BD73" s="492"/>
      <c r="BE73" s="507">
        <v>21393</v>
      </c>
      <c r="BF73" s="507"/>
      <c r="BG73" s="453">
        <v>23549</v>
      </c>
      <c r="BH73" s="429"/>
      <c r="BI73" s="453">
        <v>73445</v>
      </c>
      <c r="BJ73" s="429"/>
      <c r="BK73" s="431">
        <v>15053</v>
      </c>
      <c r="BL73" s="394"/>
      <c r="BM73" s="439">
        <v>23373</v>
      </c>
      <c r="BN73" s="357"/>
      <c r="BO73" s="433">
        <v>23642</v>
      </c>
      <c r="BP73" s="434"/>
      <c r="BQ73" s="358">
        <v>28894</v>
      </c>
      <c r="BR73" s="366"/>
      <c r="BS73" s="367">
        <v>90962</v>
      </c>
      <c r="BT73" s="429"/>
      <c r="BU73" s="366">
        <v>17165</v>
      </c>
      <c r="BV73" s="394"/>
      <c r="BW73" s="356">
        <v>32915</v>
      </c>
      <c r="BX73" s="357"/>
      <c r="BY73" s="358">
        <v>23593</v>
      </c>
      <c r="BZ73" s="359"/>
      <c r="CA73" s="358">
        <v>30791</v>
      </c>
      <c r="CB73" s="366"/>
      <c r="CC73" s="367">
        <v>104464</v>
      </c>
      <c r="CD73" s="368"/>
      <c r="CE73" s="366">
        <v>10808</v>
      </c>
      <c r="CF73" s="394"/>
      <c r="CG73" s="356">
        <v>23551</v>
      </c>
      <c r="CH73" s="357"/>
      <c r="CI73" s="358">
        <v>20381</v>
      </c>
      <c r="CJ73" s="359"/>
      <c r="CK73" s="358">
        <v>21747</v>
      </c>
      <c r="CL73" s="366"/>
      <c r="CM73" s="367">
        <f>+CE73+CG73+CI73+CK73</f>
        <v>76487</v>
      </c>
      <c r="CN73" s="368"/>
      <c r="CO73" s="367">
        <v>71192</v>
      </c>
      <c r="CP73" s="368"/>
      <c r="CQ73" s="366">
        <v>12707</v>
      </c>
      <c r="CR73" s="394"/>
      <c r="CS73" s="356">
        <v>24686</v>
      </c>
      <c r="CT73" s="357"/>
      <c r="CU73" s="358">
        <v>22415</v>
      </c>
      <c r="CV73" s="359"/>
      <c r="CW73" s="358">
        <v>21221</v>
      </c>
      <c r="CX73" s="366"/>
      <c r="CY73" s="367">
        <f>+CQ73+CS73+CU73+CW73</f>
        <v>81029</v>
      </c>
      <c r="CZ73" s="368"/>
      <c r="DA73" s="354">
        <v>-11639</v>
      </c>
      <c r="DB73" s="355"/>
      <c r="DC73" s="356">
        <v>14624</v>
      </c>
      <c r="DD73" s="357"/>
      <c r="DE73" s="358">
        <v>17599</v>
      </c>
      <c r="DF73" s="359"/>
      <c r="DG73" s="358">
        <v>7697</v>
      </c>
      <c r="DH73" s="366"/>
      <c r="DI73" s="367">
        <f>+DA73+DC73+DE73+DG73</f>
        <v>28281</v>
      </c>
      <c r="DJ73" s="368"/>
      <c r="DK73" s="407">
        <v>16558</v>
      </c>
      <c r="DL73" s="408"/>
      <c r="DM73" s="409">
        <v>39260</v>
      </c>
      <c r="DN73" s="410"/>
      <c r="DO73" s="411">
        <v>28862</v>
      </c>
      <c r="DP73" s="274"/>
      <c r="DQ73" s="411">
        <v>7520</v>
      </c>
      <c r="DR73" s="412"/>
      <c r="DS73" s="413">
        <v>92200</v>
      </c>
      <c r="DT73" s="414"/>
      <c r="DU73" s="304">
        <v>3709</v>
      </c>
      <c r="DV73" s="305"/>
      <c r="DW73" s="329">
        <v>26583</v>
      </c>
      <c r="DX73" s="330"/>
      <c r="DY73" s="277">
        <v>34442</v>
      </c>
      <c r="DZ73" s="331"/>
      <c r="EA73" s="277">
        <v>17251</v>
      </c>
      <c r="EB73" s="278"/>
      <c r="EC73" s="279">
        <v>81985</v>
      </c>
      <c r="ED73" s="280"/>
      <c r="EE73" s="563"/>
      <c r="EF73" s="564"/>
      <c r="EG73" s="564"/>
      <c r="EH73" s="564"/>
      <c r="EI73" s="564"/>
      <c r="EJ73" s="564"/>
      <c r="EK73" s="564"/>
      <c r="EL73" s="564"/>
      <c r="EM73" s="564"/>
      <c r="EN73" s="565"/>
      <c r="EO73" s="304">
        <v>25923</v>
      </c>
      <c r="EP73" s="305"/>
      <c r="EQ73" s="329">
        <v>44739</v>
      </c>
      <c r="ER73" s="330"/>
      <c r="ES73" s="277">
        <v>31569</v>
      </c>
      <c r="ET73" s="331"/>
      <c r="EU73" s="277">
        <v>43957</v>
      </c>
      <c r="EV73" s="278"/>
      <c r="EW73" s="279">
        <v>146188</v>
      </c>
      <c r="EX73" s="280"/>
      <c r="EY73" s="304">
        <v>44521</v>
      </c>
      <c r="EZ73" s="305"/>
      <c r="FA73" s="329">
        <v>49082</v>
      </c>
      <c r="FB73" s="330"/>
      <c r="FC73" s="277">
        <v>48969</v>
      </c>
      <c r="FD73" s="331"/>
      <c r="FE73" s="277">
        <v>44037</v>
      </c>
      <c r="FF73" s="278"/>
      <c r="FG73" s="279">
        <v>186609</v>
      </c>
      <c r="FH73" s="280"/>
      <c r="FI73" s="304">
        <v>22626</v>
      </c>
      <c r="FJ73" s="305"/>
      <c r="FK73" s="306">
        <v>-18859</v>
      </c>
      <c r="FL73" s="307"/>
      <c r="FM73" s="277">
        <v>34218</v>
      </c>
      <c r="FN73" s="331"/>
      <c r="FO73" s="277">
        <v>13402</v>
      </c>
      <c r="FP73" s="278"/>
      <c r="FQ73" s="279">
        <v>51387</v>
      </c>
      <c r="FR73" s="280"/>
      <c r="FS73" s="304">
        <v>27477</v>
      </c>
      <c r="FT73" s="305"/>
      <c r="FU73" s="306">
        <v>43053</v>
      </c>
      <c r="FV73" s="307"/>
      <c r="FW73" s="569">
        <v>38265</v>
      </c>
      <c r="FX73" s="570"/>
      <c r="FY73" s="277"/>
      <c r="FZ73" s="278"/>
      <c r="GA73" s="279"/>
      <c r="GB73" s="280"/>
    </row>
    <row r="74" spans="1:184" ht="17" customHeight="1" x14ac:dyDescent="0.2">
      <c r="A74" s="21" t="s">
        <v>0</v>
      </c>
      <c r="B74" s="106" t="s">
        <v>115</v>
      </c>
      <c r="C74" s="458">
        <v>10547</v>
      </c>
      <c r="D74" s="474"/>
      <c r="E74" s="456">
        <v>12835</v>
      </c>
      <c r="F74" s="488"/>
      <c r="G74" s="456">
        <v>10783</v>
      </c>
      <c r="H74" s="488"/>
      <c r="I74" s="456">
        <v>10429</v>
      </c>
      <c r="J74" s="457"/>
      <c r="K74" s="489">
        <v>44594</v>
      </c>
      <c r="L74" s="490"/>
      <c r="M74" s="491">
        <v>11418</v>
      </c>
      <c r="N74" s="488"/>
      <c r="O74" s="456">
        <v>11049</v>
      </c>
      <c r="P74" s="488"/>
      <c r="Q74" s="456">
        <v>9401</v>
      </c>
      <c r="R74" s="488"/>
      <c r="S74" s="456">
        <v>11231</v>
      </c>
      <c r="T74" s="457"/>
      <c r="U74" s="458">
        <v>43099</v>
      </c>
      <c r="V74" s="459"/>
      <c r="W74" s="460">
        <v>7080</v>
      </c>
      <c r="X74" s="461"/>
      <c r="Y74" s="461">
        <v>8697</v>
      </c>
      <c r="Z74" s="461"/>
      <c r="AA74" s="461">
        <v>8027</v>
      </c>
      <c r="AB74" s="461"/>
      <c r="AC74" s="461">
        <v>10384</v>
      </c>
      <c r="AD74" s="462"/>
      <c r="AE74" s="463">
        <v>34188</v>
      </c>
      <c r="AF74" s="462"/>
      <c r="AG74" s="463">
        <v>8294</v>
      </c>
      <c r="AH74" s="462"/>
      <c r="AI74" s="461">
        <v>8280</v>
      </c>
      <c r="AJ74" s="461"/>
      <c r="AK74" s="461">
        <v>8257</v>
      </c>
      <c r="AL74" s="461"/>
      <c r="AM74" s="460">
        <v>8956</v>
      </c>
      <c r="AN74" s="465"/>
      <c r="AO74" s="460">
        <v>33787</v>
      </c>
      <c r="AP74" s="465"/>
      <c r="AQ74" s="460">
        <v>7762</v>
      </c>
      <c r="AR74" s="462"/>
      <c r="AS74" s="461">
        <v>7965</v>
      </c>
      <c r="AT74" s="461"/>
      <c r="AU74" s="461">
        <v>8533</v>
      </c>
      <c r="AV74" s="461"/>
      <c r="AW74" s="460">
        <v>9639</v>
      </c>
      <c r="AX74" s="462"/>
      <c r="AY74" s="463">
        <v>33899</v>
      </c>
      <c r="AZ74" s="462"/>
      <c r="BA74" s="463">
        <v>8672</v>
      </c>
      <c r="BB74" s="462"/>
      <c r="BC74" s="461">
        <v>8205</v>
      </c>
      <c r="BD74" s="461"/>
      <c r="BE74" s="508">
        <v>9244</v>
      </c>
      <c r="BF74" s="508"/>
      <c r="BG74" s="468">
        <v>10729</v>
      </c>
      <c r="BH74" s="430"/>
      <c r="BI74" s="468">
        <v>36850</v>
      </c>
      <c r="BJ74" s="430"/>
      <c r="BK74" s="437">
        <v>9030</v>
      </c>
      <c r="BL74" s="361"/>
      <c r="BM74" s="438">
        <v>8406</v>
      </c>
      <c r="BN74" s="363"/>
      <c r="BO74" s="441">
        <v>12466</v>
      </c>
      <c r="BP74" s="442"/>
      <c r="BQ74" s="364">
        <v>11317</v>
      </c>
      <c r="BR74" s="360"/>
      <c r="BS74" s="349">
        <v>41219</v>
      </c>
      <c r="BT74" s="430"/>
      <c r="BU74" s="360">
        <v>9561</v>
      </c>
      <c r="BV74" s="361"/>
      <c r="BW74" s="362">
        <v>9831</v>
      </c>
      <c r="BX74" s="363"/>
      <c r="BY74" s="364">
        <v>9773</v>
      </c>
      <c r="BZ74" s="365"/>
      <c r="CA74" s="364">
        <v>10747</v>
      </c>
      <c r="CB74" s="360"/>
      <c r="CC74" s="349">
        <v>39912</v>
      </c>
      <c r="CD74" s="350"/>
      <c r="CE74" s="360">
        <v>10945</v>
      </c>
      <c r="CF74" s="361"/>
      <c r="CG74" s="362">
        <v>11789</v>
      </c>
      <c r="CH74" s="363"/>
      <c r="CI74" s="364">
        <v>10564</v>
      </c>
      <c r="CJ74" s="365"/>
      <c r="CK74" s="364">
        <v>11360</v>
      </c>
      <c r="CL74" s="360"/>
      <c r="CM74" s="349">
        <f>+CE74+CG74+CI74+CK74</f>
        <v>44658</v>
      </c>
      <c r="CN74" s="350"/>
      <c r="CO74" s="349">
        <v>52853</v>
      </c>
      <c r="CP74" s="350"/>
      <c r="CQ74" s="360">
        <f>CQ51</f>
        <v>12544</v>
      </c>
      <c r="CR74" s="361"/>
      <c r="CS74" s="362">
        <f>CS51</f>
        <v>12763</v>
      </c>
      <c r="CT74" s="363"/>
      <c r="CU74" s="364">
        <f>CU51</f>
        <v>13952</v>
      </c>
      <c r="CV74" s="365"/>
      <c r="CW74" s="364">
        <f>CW51</f>
        <v>13655</v>
      </c>
      <c r="CX74" s="360"/>
      <c r="CY74" s="349">
        <f>+CQ74+CS74+CU74+CW74</f>
        <v>52914</v>
      </c>
      <c r="CZ74" s="350"/>
      <c r="DA74" s="360">
        <f>DA51</f>
        <v>14321</v>
      </c>
      <c r="DB74" s="361"/>
      <c r="DC74" s="362">
        <f>DC51</f>
        <v>14051</v>
      </c>
      <c r="DD74" s="363"/>
      <c r="DE74" s="364">
        <f>DE51</f>
        <v>14638</v>
      </c>
      <c r="DF74" s="365"/>
      <c r="DG74" s="364">
        <f>DG51</f>
        <v>15659</v>
      </c>
      <c r="DH74" s="360"/>
      <c r="DI74" s="349">
        <f>+DA74+DC74+DE74+DG74</f>
        <v>58669</v>
      </c>
      <c r="DJ74" s="350"/>
      <c r="DK74" s="308" t="s">
        <v>92</v>
      </c>
      <c r="DL74" s="309"/>
      <c r="DM74" s="310" t="s">
        <v>91</v>
      </c>
      <c r="DN74" s="311"/>
      <c r="DO74" s="549">
        <v>16817</v>
      </c>
      <c r="DP74" s="238"/>
      <c r="DQ74" s="549">
        <v>17704</v>
      </c>
      <c r="DR74" s="550"/>
      <c r="DS74" s="551">
        <v>67377</v>
      </c>
      <c r="DT74" s="552"/>
      <c r="DU74" s="308">
        <v>15251</v>
      </c>
      <c r="DV74" s="309"/>
      <c r="DW74" s="310">
        <v>13633</v>
      </c>
      <c r="DX74" s="311"/>
      <c r="DY74" s="241">
        <v>15232</v>
      </c>
      <c r="DZ74" s="332"/>
      <c r="EA74" s="241">
        <v>15443</v>
      </c>
      <c r="EB74" s="242"/>
      <c r="EC74" s="243">
        <v>59559</v>
      </c>
      <c r="ED74" s="244"/>
      <c r="EE74" s="563"/>
      <c r="EF74" s="564"/>
      <c r="EG74" s="564"/>
      <c r="EH74" s="564"/>
      <c r="EI74" s="564"/>
      <c r="EJ74" s="564"/>
      <c r="EK74" s="564"/>
      <c r="EL74" s="564"/>
      <c r="EM74" s="564"/>
      <c r="EN74" s="565"/>
      <c r="EO74" s="308">
        <v>14039</v>
      </c>
      <c r="EP74" s="309"/>
      <c r="EQ74" s="310">
        <v>14450</v>
      </c>
      <c r="ER74" s="311"/>
      <c r="ES74" s="241">
        <v>14439</v>
      </c>
      <c r="ET74" s="332"/>
      <c r="EU74" s="241">
        <v>14923</v>
      </c>
      <c r="EV74" s="242"/>
      <c r="EW74" s="243">
        <v>57851</v>
      </c>
      <c r="EX74" s="244"/>
      <c r="EY74" s="308">
        <v>15766</v>
      </c>
      <c r="EZ74" s="309"/>
      <c r="FA74" s="310">
        <v>16817</v>
      </c>
      <c r="FB74" s="311"/>
      <c r="FC74" s="241">
        <v>16524</v>
      </c>
      <c r="FD74" s="332"/>
      <c r="FE74" s="241">
        <v>14485</v>
      </c>
      <c r="FF74" s="242"/>
      <c r="FG74" s="243">
        <v>63592</v>
      </c>
      <c r="FH74" s="244"/>
      <c r="FI74" s="308">
        <v>16430</v>
      </c>
      <c r="FJ74" s="309"/>
      <c r="FK74" s="310">
        <v>16090</v>
      </c>
      <c r="FL74" s="311"/>
      <c r="FM74" s="241">
        <v>16058</v>
      </c>
      <c r="FN74" s="332"/>
      <c r="FO74" s="241">
        <v>16615</v>
      </c>
      <c r="FP74" s="242"/>
      <c r="FQ74" s="243">
        <v>65193</v>
      </c>
      <c r="FR74" s="244"/>
      <c r="FS74" s="308">
        <v>17076</v>
      </c>
      <c r="FT74" s="309"/>
      <c r="FU74" s="310">
        <v>15906</v>
      </c>
      <c r="FV74" s="311"/>
      <c r="FW74" s="571">
        <v>16130</v>
      </c>
      <c r="FX74" s="572"/>
      <c r="FY74" s="241"/>
      <c r="FZ74" s="242"/>
      <c r="GA74" s="243"/>
      <c r="GB74" s="244"/>
    </row>
    <row r="75" spans="1:184" ht="16.5" thickBot="1" x14ac:dyDescent="0.25">
      <c r="A75" s="92" t="s">
        <v>7</v>
      </c>
      <c r="B75" s="107" t="s">
        <v>9</v>
      </c>
      <c r="C75" s="545">
        <v>3579</v>
      </c>
      <c r="D75" s="546"/>
      <c r="E75" s="481">
        <v>6086</v>
      </c>
      <c r="F75" s="482"/>
      <c r="G75" s="481">
        <v>24461</v>
      </c>
      <c r="H75" s="482"/>
      <c r="I75" s="481">
        <v>3755</v>
      </c>
      <c r="J75" s="484"/>
      <c r="K75" s="485">
        <v>37881</v>
      </c>
      <c r="L75" s="486"/>
      <c r="M75" s="487">
        <v>2659</v>
      </c>
      <c r="N75" s="445"/>
      <c r="O75" s="445">
        <v>3113</v>
      </c>
      <c r="P75" s="445"/>
      <c r="Q75" s="445">
        <v>4267</v>
      </c>
      <c r="R75" s="445"/>
      <c r="S75" s="445">
        <v>2879</v>
      </c>
      <c r="T75" s="446"/>
      <c r="U75" s="537">
        <v>12918</v>
      </c>
      <c r="V75" s="538"/>
      <c r="W75" s="449">
        <v>2830</v>
      </c>
      <c r="X75" s="450"/>
      <c r="Y75" s="450">
        <v>3076</v>
      </c>
      <c r="Z75" s="450"/>
      <c r="AA75" s="450">
        <v>3145</v>
      </c>
      <c r="AB75" s="450"/>
      <c r="AC75" s="450">
        <v>2568</v>
      </c>
      <c r="AD75" s="472"/>
      <c r="AE75" s="473">
        <v>11619</v>
      </c>
      <c r="AF75" s="472"/>
      <c r="AG75" s="473">
        <v>2816</v>
      </c>
      <c r="AH75" s="472"/>
      <c r="AI75" s="450">
        <v>2832</v>
      </c>
      <c r="AJ75" s="450"/>
      <c r="AK75" s="450">
        <v>2710</v>
      </c>
      <c r="AL75" s="450"/>
      <c r="AM75" s="449">
        <v>2745</v>
      </c>
      <c r="AN75" s="464"/>
      <c r="AO75" s="449">
        <v>11103</v>
      </c>
      <c r="AP75" s="464"/>
      <c r="AQ75" s="449">
        <v>2741</v>
      </c>
      <c r="AR75" s="472"/>
      <c r="AS75" s="450">
        <v>2686</v>
      </c>
      <c r="AT75" s="450"/>
      <c r="AU75" s="450">
        <v>2010</v>
      </c>
      <c r="AV75" s="450"/>
      <c r="AW75" s="449">
        <v>2246</v>
      </c>
      <c r="AX75" s="472"/>
      <c r="AY75" s="473">
        <v>9683</v>
      </c>
      <c r="AZ75" s="472"/>
      <c r="BA75" s="473">
        <v>2317</v>
      </c>
      <c r="BB75" s="472"/>
      <c r="BC75" s="450">
        <v>2333</v>
      </c>
      <c r="BD75" s="450"/>
      <c r="BE75" s="445">
        <v>2369</v>
      </c>
      <c r="BF75" s="445"/>
      <c r="BG75" s="468">
        <v>2438</v>
      </c>
      <c r="BH75" s="430"/>
      <c r="BI75" s="468">
        <v>9457</v>
      </c>
      <c r="BJ75" s="430"/>
      <c r="BK75" s="437">
        <v>2316</v>
      </c>
      <c r="BL75" s="361"/>
      <c r="BM75" s="438">
        <v>2206</v>
      </c>
      <c r="BN75" s="363"/>
      <c r="BO75" s="441">
        <v>2414</v>
      </c>
      <c r="BP75" s="417"/>
      <c r="BQ75" s="364">
        <v>2485</v>
      </c>
      <c r="BR75" s="361"/>
      <c r="BS75" s="349">
        <v>9421</v>
      </c>
      <c r="BT75" s="430"/>
      <c r="BU75" s="360">
        <v>2537</v>
      </c>
      <c r="BV75" s="361"/>
      <c r="BW75" s="362">
        <v>2507</v>
      </c>
      <c r="BX75" s="363"/>
      <c r="BY75" s="364">
        <v>2500</v>
      </c>
      <c r="BZ75" s="417"/>
      <c r="CA75" s="364">
        <v>2323</v>
      </c>
      <c r="CB75" s="361"/>
      <c r="CC75" s="349">
        <v>9867</v>
      </c>
      <c r="CD75" s="350"/>
      <c r="CE75" s="360">
        <v>2185</v>
      </c>
      <c r="CF75" s="361"/>
      <c r="CG75" s="362">
        <v>2048</v>
      </c>
      <c r="CH75" s="363"/>
      <c r="CI75" s="364">
        <v>2179</v>
      </c>
      <c r="CJ75" s="417"/>
      <c r="CK75" s="364">
        <v>2230</v>
      </c>
      <c r="CL75" s="361"/>
      <c r="CM75" s="349">
        <f>+CE75+CG75+CI75+CK75</f>
        <v>8642</v>
      </c>
      <c r="CN75" s="350"/>
      <c r="CO75" s="416" t="s">
        <v>92</v>
      </c>
      <c r="CP75" s="397"/>
      <c r="CQ75" s="405" t="s">
        <v>91</v>
      </c>
      <c r="CR75" s="312"/>
      <c r="CS75" s="406" t="s">
        <v>91</v>
      </c>
      <c r="CT75" s="320"/>
      <c r="CU75" s="395" t="s">
        <v>91</v>
      </c>
      <c r="CV75" s="396"/>
      <c r="CW75" s="395" t="s">
        <v>91</v>
      </c>
      <c r="CX75" s="312"/>
      <c r="CY75" s="317" t="s">
        <v>91</v>
      </c>
      <c r="CZ75" s="397"/>
      <c r="DA75" s="405" t="s">
        <v>91</v>
      </c>
      <c r="DB75" s="312"/>
      <c r="DC75" s="406" t="s">
        <v>91</v>
      </c>
      <c r="DD75" s="320"/>
      <c r="DE75" s="395" t="s">
        <v>91</v>
      </c>
      <c r="DF75" s="396"/>
      <c r="DG75" s="395" t="s">
        <v>91</v>
      </c>
      <c r="DH75" s="312"/>
      <c r="DI75" s="317" t="s">
        <v>91</v>
      </c>
      <c r="DJ75" s="397"/>
      <c r="DK75" s="237" t="s">
        <v>92</v>
      </c>
      <c r="DL75" s="312"/>
      <c r="DM75" s="313" t="s">
        <v>92</v>
      </c>
      <c r="DN75" s="343"/>
      <c r="DO75" s="313" t="s">
        <v>92</v>
      </c>
      <c r="DP75" s="314"/>
      <c r="DQ75" s="313" t="s">
        <v>92</v>
      </c>
      <c r="DR75" s="553"/>
      <c r="DS75" s="541" t="s">
        <v>92</v>
      </c>
      <c r="DT75" s="542"/>
      <c r="DU75" s="237" t="s">
        <v>92</v>
      </c>
      <c r="DV75" s="312"/>
      <c r="DW75" s="313" t="s">
        <v>92</v>
      </c>
      <c r="DX75" s="343"/>
      <c r="DY75" s="315" t="s">
        <v>110</v>
      </c>
      <c r="DZ75" s="339"/>
      <c r="EA75" s="315" t="s">
        <v>110</v>
      </c>
      <c r="EB75" s="316"/>
      <c r="EC75" s="317" t="s">
        <v>110</v>
      </c>
      <c r="ED75" s="318"/>
      <c r="EE75" s="563"/>
      <c r="EF75" s="564"/>
      <c r="EG75" s="564"/>
      <c r="EH75" s="564"/>
      <c r="EI75" s="564"/>
      <c r="EJ75" s="564"/>
      <c r="EK75" s="564"/>
      <c r="EL75" s="564"/>
      <c r="EM75" s="564"/>
      <c r="EN75" s="565"/>
      <c r="EO75" s="237" t="s">
        <v>92</v>
      </c>
      <c r="EP75" s="312"/>
      <c r="EQ75" s="313" t="s">
        <v>92</v>
      </c>
      <c r="ER75" s="314"/>
      <c r="ES75" s="313" t="s">
        <v>92</v>
      </c>
      <c r="ET75" s="314"/>
      <c r="EU75" s="315" t="s">
        <v>91</v>
      </c>
      <c r="EV75" s="316"/>
      <c r="EW75" s="317" t="s">
        <v>91</v>
      </c>
      <c r="EX75" s="318"/>
      <c r="EY75" s="237" t="s">
        <v>92</v>
      </c>
      <c r="EZ75" s="312"/>
      <c r="FA75" s="313" t="s">
        <v>92</v>
      </c>
      <c r="FB75" s="314"/>
      <c r="FC75" s="313" t="s">
        <v>92</v>
      </c>
      <c r="FD75" s="314"/>
      <c r="FE75" s="315" t="s">
        <v>91</v>
      </c>
      <c r="FF75" s="316"/>
      <c r="FG75" s="317" t="s">
        <v>91</v>
      </c>
      <c r="FH75" s="318"/>
      <c r="FI75" s="237" t="s">
        <v>92</v>
      </c>
      <c r="FJ75" s="312"/>
      <c r="FK75" s="313" t="s">
        <v>138</v>
      </c>
      <c r="FL75" s="314"/>
      <c r="FM75" s="313" t="s">
        <v>92</v>
      </c>
      <c r="FN75" s="314"/>
      <c r="FO75" s="315" t="s">
        <v>91</v>
      </c>
      <c r="FP75" s="316"/>
      <c r="FQ75" s="317" t="s">
        <v>142</v>
      </c>
      <c r="FR75" s="318"/>
      <c r="FS75" s="237" t="s">
        <v>142</v>
      </c>
      <c r="FT75" s="312"/>
      <c r="FU75" s="313" t="s">
        <v>149</v>
      </c>
      <c r="FV75" s="314"/>
      <c r="FW75" s="573" t="s">
        <v>149</v>
      </c>
      <c r="FX75" s="574"/>
      <c r="FY75" s="315"/>
      <c r="FZ75" s="316"/>
      <c r="GA75" s="317"/>
      <c r="GB75" s="318"/>
    </row>
    <row r="76" spans="1:184" ht="17" customHeight="1" thickTop="1" x14ac:dyDescent="0.2">
      <c r="A76" s="93" t="s">
        <v>8</v>
      </c>
      <c r="B76" s="108" t="s">
        <v>10</v>
      </c>
      <c r="C76" s="530">
        <v>33589</v>
      </c>
      <c r="D76" s="531"/>
      <c r="E76" s="509">
        <v>35862</v>
      </c>
      <c r="F76" s="510"/>
      <c r="G76" s="509">
        <v>35798</v>
      </c>
      <c r="H76" s="510"/>
      <c r="I76" s="509">
        <v>19948</v>
      </c>
      <c r="J76" s="511"/>
      <c r="K76" s="512">
        <v>125197</v>
      </c>
      <c r="L76" s="513"/>
      <c r="M76" s="514">
        <v>25703</v>
      </c>
      <c r="N76" s="510"/>
      <c r="O76" s="509">
        <v>31231</v>
      </c>
      <c r="P76" s="510"/>
      <c r="Q76" s="509">
        <v>30807</v>
      </c>
      <c r="R76" s="510"/>
      <c r="S76" s="509">
        <v>29436</v>
      </c>
      <c r="T76" s="511"/>
      <c r="U76" s="528">
        <v>117177</v>
      </c>
      <c r="V76" s="529"/>
      <c r="W76" s="447">
        <v>21854</v>
      </c>
      <c r="X76" s="448"/>
      <c r="Y76" s="448">
        <v>22209</v>
      </c>
      <c r="Z76" s="448"/>
      <c r="AA76" s="448">
        <v>20831</v>
      </c>
      <c r="AB76" s="448"/>
      <c r="AC76" s="448">
        <v>19292</v>
      </c>
      <c r="AD76" s="471"/>
      <c r="AE76" s="470">
        <v>84186</v>
      </c>
      <c r="AF76" s="471"/>
      <c r="AG76" s="470">
        <v>16353</v>
      </c>
      <c r="AH76" s="471"/>
      <c r="AI76" s="448">
        <v>23404</v>
      </c>
      <c r="AJ76" s="448"/>
      <c r="AK76" s="448">
        <v>19391</v>
      </c>
      <c r="AL76" s="448"/>
      <c r="AM76" s="447">
        <v>21260</v>
      </c>
      <c r="AN76" s="527"/>
      <c r="AO76" s="447">
        <v>80408</v>
      </c>
      <c r="AP76" s="527"/>
      <c r="AQ76" s="447">
        <v>12621</v>
      </c>
      <c r="AR76" s="471"/>
      <c r="AS76" s="448">
        <v>26573</v>
      </c>
      <c r="AT76" s="448"/>
      <c r="AU76" s="448">
        <v>17113</v>
      </c>
      <c r="AV76" s="448"/>
      <c r="AW76" s="447">
        <v>22352</v>
      </c>
      <c r="AX76" s="471"/>
      <c r="AY76" s="470">
        <v>78659</v>
      </c>
      <c r="AZ76" s="471"/>
      <c r="BA76" s="470">
        <v>19155</v>
      </c>
      <c r="BB76" s="471"/>
      <c r="BC76" s="448">
        <v>30875</v>
      </c>
      <c r="BD76" s="448"/>
      <c r="BE76" s="469">
        <v>33006</v>
      </c>
      <c r="BF76" s="469"/>
      <c r="BG76" s="286">
        <v>36716</v>
      </c>
      <c r="BH76" s="539"/>
      <c r="BI76" s="286">
        <v>119752</v>
      </c>
      <c r="BJ76" s="384"/>
      <c r="BK76" s="435">
        <v>26399</v>
      </c>
      <c r="BL76" s="415"/>
      <c r="BM76" s="436">
        <v>33985</v>
      </c>
      <c r="BN76" s="401"/>
      <c r="BO76" s="443">
        <v>38522</v>
      </c>
      <c r="BP76" s="444"/>
      <c r="BQ76" s="285">
        <v>42696</v>
      </c>
      <c r="BR76" s="287"/>
      <c r="BS76" s="384">
        <v>141602</v>
      </c>
      <c r="BT76" s="384"/>
      <c r="BU76" s="287">
        <v>29263</v>
      </c>
      <c r="BV76" s="415"/>
      <c r="BW76" s="400">
        <v>45253</v>
      </c>
      <c r="BX76" s="401"/>
      <c r="BY76" s="285">
        <v>35866</v>
      </c>
      <c r="BZ76" s="324"/>
      <c r="CA76" s="285">
        <v>43861</v>
      </c>
      <c r="CB76" s="287"/>
      <c r="CC76" s="384">
        <v>154243</v>
      </c>
      <c r="CD76" s="385"/>
      <c r="CE76" s="287">
        <f>+CE73+CE74+CE75</f>
        <v>23938</v>
      </c>
      <c r="CF76" s="415"/>
      <c r="CG76" s="400">
        <f>+CG73+CG74+CG75</f>
        <v>37388</v>
      </c>
      <c r="CH76" s="401"/>
      <c r="CI76" s="285">
        <f>+CI73+CI74+CI75</f>
        <v>33124</v>
      </c>
      <c r="CJ76" s="324"/>
      <c r="CK76" s="285">
        <f>+CK73+CK74+CK75</f>
        <v>35337</v>
      </c>
      <c r="CL76" s="287"/>
      <c r="CM76" s="384">
        <f>+CE76+CG76+CI76+CK76</f>
        <v>129787</v>
      </c>
      <c r="CN76" s="385"/>
      <c r="CO76" s="384">
        <v>124045</v>
      </c>
      <c r="CP76" s="385"/>
      <c r="CQ76" s="287">
        <f>+CQ73+CQ74</f>
        <v>25251</v>
      </c>
      <c r="CR76" s="415"/>
      <c r="CS76" s="400">
        <f>+CS73+CS74</f>
        <v>37449</v>
      </c>
      <c r="CT76" s="401"/>
      <c r="CU76" s="285">
        <f>+CU73+CU74</f>
        <v>36367</v>
      </c>
      <c r="CV76" s="324"/>
      <c r="CW76" s="285">
        <f>+CW73+CW74</f>
        <v>34876</v>
      </c>
      <c r="CX76" s="287"/>
      <c r="CY76" s="384">
        <f>+CQ76+CS76+CU76+CW76</f>
        <v>133943</v>
      </c>
      <c r="CZ76" s="385"/>
      <c r="DA76" s="398">
        <f>+DA73+DA74</f>
        <v>2682</v>
      </c>
      <c r="DB76" s="399"/>
      <c r="DC76" s="400">
        <f>+DC73+DC74</f>
        <v>28675</v>
      </c>
      <c r="DD76" s="401"/>
      <c r="DE76" s="285">
        <f>+DE73+DE74</f>
        <v>32237</v>
      </c>
      <c r="DF76" s="324"/>
      <c r="DG76" s="285">
        <f>+DG73+DG74</f>
        <v>23356</v>
      </c>
      <c r="DH76" s="287"/>
      <c r="DI76" s="384">
        <f>+DA76+DC76+DE76+DG76</f>
        <v>86950</v>
      </c>
      <c r="DJ76" s="385"/>
      <c r="DK76" s="281" t="s">
        <v>91</v>
      </c>
      <c r="DL76" s="282"/>
      <c r="DM76" s="321" t="s">
        <v>91</v>
      </c>
      <c r="DN76" s="322"/>
      <c r="DO76" s="285">
        <f>+DO73+DO74</f>
        <v>45679</v>
      </c>
      <c r="DP76" s="324"/>
      <c r="DQ76" s="285">
        <f>+DQ73+DQ74</f>
        <v>25224</v>
      </c>
      <c r="DR76" s="286"/>
      <c r="DS76" s="287">
        <f>+DS73+DS74</f>
        <v>159577</v>
      </c>
      <c r="DT76" s="324"/>
      <c r="DU76" s="281">
        <v>18960</v>
      </c>
      <c r="DV76" s="282"/>
      <c r="DW76" s="321">
        <v>40216</v>
      </c>
      <c r="DX76" s="322"/>
      <c r="DY76" s="285">
        <f>+DY73+DY74</f>
        <v>49674</v>
      </c>
      <c r="DZ76" s="324"/>
      <c r="EA76" s="285">
        <f>+EA73+EA74</f>
        <v>32694</v>
      </c>
      <c r="EB76" s="286"/>
      <c r="EC76" s="287">
        <f>+EC73+EC74</f>
        <v>141544</v>
      </c>
      <c r="ED76" s="288"/>
      <c r="EE76" s="563"/>
      <c r="EF76" s="564"/>
      <c r="EG76" s="564"/>
      <c r="EH76" s="564"/>
      <c r="EI76" s="564"/>
      <c r="EJ76" s="564"/>
      <c r="EK76" s="564"/>
      <c r="EL76" s="564"/>
      <c r="EM76" s="564"/>
      <c r="EN76" s="565"/>
      <c r="EO76" s="281">
        <v>39962</v>
      </c>
      <c r="EP76" s="322"/>
      <c r="EQ76" s="321">
        <v>59189</v>
      </c>
      <c r="ER76" s="322"/>
      <c r="ES76" s="323">
        <v>46008</v>
      </c>
      <c r="ET76" s="324"/>
      <c r="EU76" s="285">
        <v>58880</v>
      </c>
      <c r="EV76" s="286"/>
      <c r="EW76" s="559">
        <v>204039</v>
      </c>
      <c r="EX76" s="288"/>
      <c r="EY76" s="281">
        <v>60287</v>
      </c>
      <c r="EZ76" s="282"/>
      <c r="FA76" s="321">
        <v>65899</v>
      </c>
      <c r="FB76" s="322"/>
      <c r="FC76" s="323">
        <v>65493</v>
      </c>
      <c r="FD76" s="324"/>
      <c r="FE76" s="285">
        <v>58522</v>
      </c>
      <c r="FF76" s="286"/>
      <c r="FG76" s="287">
        <v>250201</v>
      </c>
      <c r="FH76" s="288"/>
      <c r="FI76" s="281">
        <v>39056</v>
      </c>
      <c r="FJ76" s="282"/>
      <c r="FK76" s="283">
        <v>-2769</v>
      </c>
      <c r="FL76" s="284"/>
      <c r="FM76" s="323">
        <v>50276</v>
      </c>
      <c r="FN76" s="324"/>
      <c r="FO76" s="285">
        <v>30017</v>
      </c>
      <c r="FP76" s="286"/>
      <c r="FQ76" s="287">
        <v>116580</v>
      </c>
      <c r="FR76" s="288"/>
      <c r="FS76" s="281">
        <v>44553</v>
      </c>
      <c r="FT76" s="282"/>
      <c r="FU76" s="283">
        <v>58959</v>
      </c>
      <c r="FV76" s="284"/>
      <c r="FW76" s="575">
        <v>54395</v>
      </c>
      <c r="FX76" s="576"/>
      <c r="FY76" s="285"/>
      <c r="FZ76" s="286"/>
      <c r="GA76" s="287"/>
      <c r="GB76" s="288"/>
    </row>
    <row r="77" spans="1:184" ht="16.5" thickBot="1" x14ac:dyDescent="0.25">
      <c r="A77" s="46" t="s">
        <v>41</v>
      </c>
      <c r="B77" s="97" t="s">
        <v>114</v>
      </c>
      <c r="C77" s="295">
        <v>0.13200000000000001</v>
      </c>
      <c r="D77" s="523"/>
      <c r="E77" s="522">
        <v>0.127</v>
      </c>
      <c r="F77" s="522"/>
      <c r="G77" s="522">
        <v>0.16400000000000001</v>
      </c>
      <c r="H77" s="522"/>
      <c r="I77" s="522">
        <v>8.7999999999999995E-2</v>
      </c>
      <c r="J77" s="543"/>
      <c r="K77" s="344">
        <v>0.128</v>
      </c>
      <c r="L77" s="325"/>
      <c r="M77" s="544">
        <v>0.125</v>
      </c>
      <c r="N77" s="522"/>
      <c r="O77" s="522">
        <v>0.13700000000000001</v>
      </c>
      <c r="P77" s="522"/>
      <c r="Q77" s="522">
        <v>0.14199999999999999</v>
      </c>
      <c r="R77" s="522"/>
      <c r="S77" s="523">
        <v>0.127</v>
      </c>
      <c r="T77" s="294"/>
      <c r="U77" s="295">
        <v>0.13300000000000001</v>
      </c>
      <c r="V77" s="294"/>
      <c r="W77" s="290">
        <v>0.106</v>
      </c>
      <c r="X77" s="290"/>
      <c r="Y77" s="522">
        <v>0.105</v>
      </c>
      <c r="Z77" s="522"/>
      <c r="AA77" s="522">
        <v>0.10100000000000001</v>
      </c>
      <c r="AB77" s="522"/>
      <c r="AC77" s="290">
        <v>8.5999999999999993E-2</v>
      </c>
      <c r="AD77" s="290"/>
      <c r="AE77" s="295">
        <v>9.9000000000000005E-2</v>
      </c>
      <c r="AF77" s="294"/>
      <c r="AG77" s="290">
        <v>8.2000000000000003E-2</v>
      </c>
      <c r="AH77" s="290"/>
      <c r="AI77" s="521">
        <v>0.108</v>
      </c>
      <c r="AJ77" s="521"/>
      <c r="AK77" s="521">
        <v>9.1999999999999998E-2</v>
      </c>
      <c r="AL77" s="521"/>
      <c r="AM77" s="290">
        <v>9.5000000000000001E-2</v>
      </c>
      <c r="AN77" s="290"/>
      <c r="AO77" s="295">
        <v>9.5000000000000001E-2</v>
      </c>
      <c r="AP77" s="294"/>
      <c r="AQ77" s="290">
        <v>6.7000000000000004E-2</v>
      </c>
      <c r="AR77" s="290"/>
      <c r="AS77" s="521">
        <v>0.123</v>
      </c>
      <c r="AT77" s="521"/>
      <c r="AU77" s="521">
        <v>0.11</v>
      </c>
      <c r="AV77" s="521"/>
      <c r="AW77" s="290">
        <v>0.122</v>
      </c>
      <c r="AX77" s="290"/>
      <c r="AY77" s="382">
        <v>0.106</v>
      </c>
      <c r="AZ77" s="290"/>
      <c r="BA77" s="382">
        <v>0.12</v>
      </c>
      <c r="BB77" s="290"/>
      <c r="BC77" s="521">
        <v>0.17699999999999999</v>
      </c>
      <c r="BD77" s="521"/>
      <c r="BE77" s="521">
        <v>0.184</v>
      </c>
      <c r="BF77" s="521"/>
      <c r="BG77" s="290">
        <v>0.184</v>
      </c>
      <c r="BH77" s="432"/>
      <c r="BI77" s="290">
        <v>0.16800000000000001</v>
      </c>
      <c r="BJ77" s="432"/>
      <c r="BK77" s="382">
        <v>0.15806553980827839</v>
      </c>
      <c r="BL77" s="290"/>
      <c r="BM77" s="380">
        <v>0.18077127659574468</v>
      </c>
      <c r="BN77" s="290"/>
      <c r="BO77" s="540">
        <v>0.19754669182880175</v>
      </c>
      <c r="BP77" s="341"/>
      <c r="BQ77" s="340">
        <v>0.19890429338103757</v>
      </c>
      <c r="BR77" s="381"/>
      <c r="BS77" s="382">
        <v>0.18518029322414475</v>
      </c>
      <c r="BT77" s="432"/>
      <c r="BU77" s="290">
        <v>0.1560094257138592</v>
      </c>
      <c r="BV77" s="290"/>
      <c r="BW77" s="380">
        <v>0.21735141833411784</v>
      </c>
      <c r="BX77" s="290"/>
      <c r="BY77" s="340">
        <v>0.18227649961629744</v>
      </c>
      <c r="BZ77" s="341"/>
      <c r="CA77" s="340">
        <v>0.20685540731098817</v>
      </c>
      <c r="CB77" s="381"/>
      <c r="CC77" s="382">
        <v>0.19170670836140188</v>
      </c>
      <c r="CD77" s="383"/>
      <c r="CE77" s="290">
        <f>+CE76/168438</f>
        <v>0.14211757441907408</v>
      </c>
      <c r="CF77" s="290"/>
      <c r="CG77" s="380">
        <f>+CG76/181535</f>
        <v>0.20595477456137934</v>
      </c>
      <c r="CH77" s="290"/>
      <c r="CI77" s="340">
        <f>+CI76/183533</f>
        <v>0.18047980472176667</v>
      </c>
      <c r="CJ77" s="341"/>
      <c r="CK77" s="340">
        <f>+CK76/214544</f>
        <v>0.16470747259303453</v>
      </c>
      <c r="CL77" s="381"/>
      <c r="CM77" s="382">
        <f>+CM76/748050</f>
        <v>0.17350043446293698</v>
      </c>
      <c r="CN77" s="383"/>
      <c r="CO77" s="382">
        <v>0.16900000000000001</v>
      </c>
      <c r="CP77" s="383"/>
      <c r="CQ77" s="290">
        <f>+CQ76/171846</f>
        <v>0.14693970182605356</v>
      </c>
      <c r="CR77" s="290"/>
      <c r="CS77" s="380">
        <f>+CS76/197585</f>
        <v>0.18953361844269556</v>
      </c>
      <c r="CT77" s="290"/>
      <c r="CU77" s="340">
        <f>+CU76/202633</f>
        <v>0.17947224785696309</v>
      </c>
      <c r="CV77" s="341"/>
      <c r="CW77" s="340">
        <f>+CW76/214433</f>
        <v>0.16264287679601555</v>
      </c>
      <c r="CX77" s="381"/>
      <c r="CY77" s="382">
        <f>+CY76/786497</f>
        <v>0.17030325608362143</v>
      </c>
      <c r="CZ77" s="383"/>
      <c r="DA77" s="290">
        <f>+DA76/180554</f>
        <v>1.4854281821504924E-2</v>
      </c>
      <c r="DB77" s="290"/>
      <c r="DC77" s="380">
        <f>+DC76/201295</f>
        <v>0.14245261929009662</v>
      </c>
      <c r="DD77" s="290"/>
      <c r="DE77" s="340">
        <f>+DE76/199197</f>
        <v>0.16183476658785023</v>
      </c>
      <c r="DF77" s="341"/>
      <c r="DG77" s="340">
        <f>+DG76/212816</f>
        <v>0.10974738741448012</v>
      </c>
      <c r="DH77" s="381"/>
      <c r="DI77" s="382">
        <f>+DI76/793862</f>
        <v>0.10952785244790657</v>
      </c>
      <c r="DJ77" s="383"/>
      <c r="DK77" s="289" t="s">
        <v>91</v>
      </c>
      <c r="DL77" s="290"/>
      <c r="DM77" s="325" t="s">
        <v>91</v>
      </c>
      <c r="DN77" s="344"/>
      <c r="DO77" s="340">
        <f>+DO76/192940</f>
        <v>0.23675235824608687</v>
      </c>
      <c r="DP77" s="341"/>
      <c r="DQ77" s="340">
        <f>+DQ76/193896</f>
        <v>0.1300903577175393</v>
      </c>
      <c r="DR77" s="547"/>
      <c r="DS77" s="548">
        <f>+DS76/755231</f>
        <v>0.21129561683776221</v>
      </c>
      <c r="DT77" s="341"/>
      <c r="DU77" s="289">
        <f>+DU76/136650</f>
        <v>0.13874862788144895</v>
      </c>
      <c r="DV77" s="290"/>
      <c r="DW77" s="325">
        <f>+DW76/179850</f>
        <v>0.2236085626911315</v>
      </c>
      <c r="DX77" s="344"/>
      <c r="DY77" s="340">
        <f>+DY76/197084</f>
        <v>0.25204481337906681</v>
      </c>
      <c r="DZ77" s="341"/>
      <c r="EA77" s="293">
        <f>+EA76/216960</f>
        <v>0.15069137168141594</v>
      </c>
      <c r="EB77" s="294"/>
      <c r="EC77" s="295">
        <f>+EC76/730544</f>
        <v>0.19375150572723887</v>
      </c>
      <c r="ED77" s="296"/>
      <c r="EE77" s="566"/>
      <c r="EF77" s="567"/>
      <c r="EG77" s="567"/>
      <c r="EH77" s="567"/>
      <c r="EI77" s="567"/>
      <c r="EJ77" s="567"/>
      <c r="EK77" s="567"/>
      <c r="EL77" s="567"/>
      <c r="EM77" s="567"/>
      <c r="EN77" s="568"/>
      <c r="EO77" s="289">
        <v>0.24</v>
      </c>
      <c r="EP77" s="290"/>
      <c r="EQ77" s="325">
        <v>0.30599999999999999</v>
      </c>
      <c r="ER77" s="344"/>
      <c r="ES77" s="340">
        <v>0.246</v>
      </c>
      <c r="ET77" s="341"/>
      <c r="EU77" s="293">
        <v>0.28999999999999998</v>
      </c>
      <c r="EV77" s="294"/>
      <c r="EW77" s="295">
        <v>0.27200000000000002</v>
      </c>
      <c r="EX77" s="296"/>
      <c r="EY77" s="289">
        <v>0.314</v>
      </c>
      <c r="EZ77" s="290"/>
      <c r="FA77" s="325">
        <v>0.29299999999999998</v>
      </c>
      <c r="FB77" s="326"/>
      <c r="FC77" s="291">
        <v>0.29199999999999998</v>
      </c>
      <c r="FD77" s="292"/>
      <c r="FE77" s="293">
        <v>0.24299999999999999</v>
      </c>
      <c r="FF77" s="294"/>
      <c r="FG77" s="295">
        <v>0.28399999999999997</v>
      </c>
      <c r="FH77" s="296"/>
      <c r="FI77" s="289">
        <v>0.191</v>
      </c>
      <c r="FJ77" s="290"/>
      <c r="FK77" s="325" t="s">
        <v>138</v>
      </c>
      <c r="FL77" s="326"/>
      <c r="FM77" s="291">
        <v>0.21299999999999999</v>
      </c>
      <c r="FN77" s="292"/>
      <c r="FO77" s="293">
        <v>0.11700000000000001</v>
      </c>
      <c r="FP77" s="294"/>
      <c r="FQ77" s="295">
        <v>0.126</v>
      </c>
      <c r="FR77" s="296"/>
      <c r="FS77" s="289">
        <v>0.19</v>
      </c>
      <c r="FT77" s="290"/>
      <c r="FU77" s="291">
        <v>0.246</v>
      </c>
      <c r="FV77" s="292"/>
      <c r="FW77" s="291">
        <v>0.217</v>
      </c>
      <c r="FX77" s="292"/>
      <c r="FY77" s="293"/>
      <c r="FZ77" s="294"/>
      <c r="GA77" s="295"/>
      <c r="GB77" s="296"/>
    </row>
    <row r="78" spans="1:184" ht="17"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row>
    <row r="79" spans="1:184" ht="16" x14ac:dyDescent="0.2">
      <c r="A79" s="142" t="s">
        <v>124</v>
      </c>
      <c r="B79" s="68"/>
      <c r="C79" s="68"/>
      <c r="D79" s="68"/>
      <c r="E79" s="68"/>
      <c r="F79" s="68"/>
      <c r="G79" s="68"/>
      <c r="H79" s="68"/>
      <c r="I79" s="68"/>
      <c r="J79" s="68"/>
      <c r="K79" s="68"/>
      <c r="L79" s="68"/>
      <c r="M79" s="68"/>
      <c r="N79" s="68"/>
      <c r="O79" s="68"/>
      <c r="P79" s="68"/>
      <c r="Q79" s="68"/>
      <c r="R79" s="68"/>
      <c r="S79" s="68"/>
      <c r="T79" s="68"/>
      <c r="U79" s="68"/>
      <c r="V79" s="68"/>
      <c r="W79" s="85"/>
      <c r="X79" s="36"/>
      <c r="Y79" s="85"/>
      <c r="Z79" s="36"/>
      <c r="AA79" s="36"/>
      <c r="AB79" s="36"/>
      <c r="AC79" s="36"/>
      <c r="AD79" s="36"/>
      <c r="AE79" s="85"/>
      <c r="AF79" s="36"/>
      <c r="AG79" s="85"/>
      <c r="AH79" s="36"/>
      <c r="AI79" s="85"/>
      <c r="AJ79" s="85"/>
      <c r="AK79" s="85"/>
      <c r="AL79" s="85"/>
      <c r="AM79" s="85"/>
      <c r="AN79" s="85"/>
      <c r="AO79" s="85"/>
      <c r="AP79" s="85"/>
      <c r="AQ79" s="85"/>
      <c r="AR79" s="36"/>
      <c r="AS79" s="70"/>
      <c r="AT79" s="36"/>
      <c r="AU79" s="36"/>
      <c r="AV79" s="36"/>
      <c r="AW79" s="36"/>
      <c r="AX79" s="36"/>
      <c r="AY79" s="70"/>
      <c r="AZ79" s="36"/>
      <c r="BA79" s="85"/>
      <c r="BB79" s="36"/>
      <c r="BC79" s="85"/>
      <c r="BD79" s="36"/>
      <c r="BE79" s="36"/>
      <c r="BF79" s="36"/>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row>
    <row r="80" spans="1:184" ht="16" x14ac:dyDescent="0.2">
      <c r="A80" s="142" t="s">
        <v>131</v>
      </c>
      <c r="B80" s="68"/>
      <c r="C80" s="68"/>
      <c r="D80" s="68"/>
      <c r="E80" s="68"/>
      <c r="F80" s="68"/>
      <c r="G80" s="68"/>
      <c r="H80" s="68"/>
      <c r="I80" s="68"/>
      <c r="J80" s="68"/>
      <c r="K80" s="68"/>
      <c r="L80" s="68"/>
      <c r="M80" s="68"/>
      <c r="N80" s="68"/>
      <c r="O80" s="68"/>
      <c r="P80" s="68"/>
      <c r="Q80" s="68"/>
      <c r="R80" s="68"/>
      <c r="S80" s="68"/>
      <c r="T80" s="68"/>
      <c r="U80" s="68"/>
      <c r="V80" s="68"/>
      <c r="W80" s="85"/>
      <c r="X80" s="36"/>
      <c r="Y80" s="85"/>
      <c r="Z80" s="36"/>
      <c r="AA80" s="36"/>
      <c r="AB80" s="36"/>
      <c r="AC80" s="36"/>
      <c r="AD80" s="36"/>
      <c r="AE80" s="85"/>
      <c r="AF80" s="36"/>
      <c r="AG80" s="85"/>
      <c r="AH80" s="36"/>
      <c r="AI80" s="85"/>
      <c r="AJ80" s="85"/>
      <c r="AK80" s="85"/>
      <c r="AL80" s="85"/>
      <c r="AM80" s="85"/>
      <c r="AN80" s="85"/>
      <c r="AO80" s="85"/>
      <c r="AP80" s="85"/>
      <c r="AQ80" s="85"/>
      <c r="AR80" s="36"/>
      <c r="AS80" s="70"/>
      <c r="AT80" s="36"/>
      <c r="AU80" s="36"/>
      <c r="AV80" s="36"/>
      <c r="AW80" s="36"/>
      <c r="AX80" s="36"/>
      <c r="AY80" s="70"/>
      <c r="AZ80" s="36"/>
      <c r="BA80" s="85"/>
      <c r="BB80" s="36"/>
      <c r="BC80" s="85"/>
      <c r="BD80" s="36"/>
      <c r="BE80" s="36"/>
      <c r="BF80" s="36"/>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row>
    <row r="81" spans="1:184" ht="16" x14ac:dyDescent="0.2">
      <c r="A81" s="142" t="s">
        <v>146</v>
      </c>
      <c r="B81" s="68"/>
      <c r="C81" s="68"/>
      <c r="D81" s="68"/>
      <c r="E81" s="68"/>
      <c r="F81" s="68"/>
      <c r="G81" s="68"/>
      <c r="H81" s="68"/>
      <c r="I81" s="68"/>
      <c r="J81" s="68"/>
      <c r="K81" s="68"/>
      <c r="L81" s="68"/>
      <c r="M81" s="68"/>
      <c r="N81" s="68"/>
      <c r="O81" s="68"/>
      <c r="P81" s="68"/>
      <c r="Q81" s="68"/>
      <c r="R81" s="68"/>
      <c r="S81" s="68"/>
      <c r="T81" s="68"/>
      <c r="U81" s="68"/>
      <c r="V81" s="68"/>
      <c r="W81" s="85"/>
      <c r="X81" s="36"/>
      <c r="Y81" s="85"/>
      <c r="Z81" s="36"/>
      <c r="AA81" s="36"/>
      <c r="AB81" s="36"/>
      <c r="AC81" s="36"/>
      <c r="AD81" s="36"/>
      <c r="AE81" s="85"/>
      <c r="AF81" s="36"/>
      <c r="AG81" s="85"/>
      <c r="AH81" s="36"/>
      <c r="AI81" s="85"/>
      <c r="AJ81" s="85"/>
      <c r="AK81" s="85"/>
      <c r="AL81" s="85"/>
      <c r="AM81" s="85"/>
      <c r="AN81" s="85"/>
      <c r="AO81" s="85"/>
      <c r="AP81" s="85"/>
      <c r="AQ81" s="85"/>
      <c r="AR81" s="36"/>
      <c r="AS81" s="70"/>
      <c r="AT81" s="36"/>
      <c r="AU81" s="36"/>
      <c r="AV81" s="36"/>
      <c r="AW81" s="36"/>
      <c r="AX81" s="36"/>
      <c r="AY81" s="70"/>
      <c r="AZ81" s="36"/>
      <c r="BA81" s="85"/>
      <c r="BB81" s="36"/>
      <c r="BC81" s="85"/>
      <c r="BD81" s="36"/>
      <c r="BE81" s="36"/>
      <c r="BF81" s="36"/>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row>
    <row r="82" spans="1:184" ht="16" x14ac:dyDescent="0.2">
      <c r="A82" s="142"/>
      <c r="B82" s="68"/>
      <c r="C82" s="68"/>
      <c r="D82" s="68"/>
      <c r="E82" s="68"/>
      <c r="F82" s="68"/>
      <c r="G82" s="68"/>
      <c r="H82" s="68"/>
      <c r="I82" s="68"/>
      <c r="J82" s="68"/>
      <c r="K82" s="68"/>
      <c r="L82" s="68"/>
      <c r="M82" s="68"/>
      <c r="N82" s="68"/>
      <c r="O82" s="68"/>
      <c r="P82" s="68"/>
      <c r="Q82" s="68"/>
      <c r="R82" s="68"/>
      <c r="S82" s="68"/>
      <c r="T82" s="68"/>
      <c r="U82" s="68"/>
      <c r="V82" s="68"/>
      <c r="W82" s="85"/>
      <c r="X82" s="36"/>
      <c r="Y82" s="85"/>
      <c r="Z82" s="36"/>
      <c r="AA82" s="36"/>
      <c r="AB82" s="36"/>
      <c r="AC82" s="36"/>
      <c r="AD82" s="36"/>
      <c r="AE82" s="85"/>
      <c r="AF82" s="36"/>
      <c r="AG82" s="85"/>
      <c r="AH82" s="36"/>
      <c r="AI82" s="85"/>
      <c r="AJ82" s="85"/>
      <c r="AK82" s="85"/>
      <c r="AL82" s="85"/>
      <c r="AM82" s="85"/>
      <c r="AN82" s="85"/>
      <c r="AO82" s="85"/>
      <c r="AP82" s="85"/>
      <c r="AQ82" s="85"/>
      <c r="AR82" s="36"/>
      <c r="AS82" s="70"/>
      <c r="AT82" s="36"/>
      <c r="AU82" s="36"/>
      <c r="AV82" s="36"/>
      <c r="AW82" s="36"/>
      <c r="AX82" s="36"/>
      <c r="AY82" s="70"/>
      <c r="AZ82" s="36"/>
      <c r="BA82" s="85"/>
      <c r="BB82" s="36"/>
      <c r="BC82" s="85"/>
      <c r="BD82" s="36"/>
      <c r="BE82" s="36"/>
      <c r="BF82" s="36"/>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row>
    <row r="83" spans="1:184" s="132" customFormat="1" ht="16" x14ac:dyDescent="0.2">
      <c r="A83" s="143" t="s">
        <v>132</v>
      </c>
      <c r="B83" s="127"/>
      <c r="C83" s="127"/>
      <c r="D83" s="127"/>
      <c r="E83" s="127"/>
      <c r="F83" s="127"/>
      <c r="G83" s="127"/>
      <c r="H83" s="127"/>
      <c r="I83" s="127"/>
      <c r="J83" s="127"/>
      <c r="K83" s="127"/>
      <c r="L83" s="127"/>
      <c r="M83" s="127"/>
      <c r="N83" s="127"/>
      <c r="O83" s="127"/>
      <c r="P83" s="127"/>
      <c r="Q83" s="127"/>
      <c r="R83" s="127"/>
      <c r="S83" s="127"/>
      <c r="T83" s="127"/>
      <c r="U83" s="127"/>
      <c r="V83" s="127"/>
      <c r="W83" s="128"/>
      <c r="X83" s="129"/>
      <c r="Y83" s="128"/>
      <c r="Z83" s="129"/>
      <c r="AA83" s="129"/>
      <c r="AB83" s="129"/>
      <c r="AC83" s="129"/>
      <c r="AD83" s="129"/>
      <c r="AE83" s="128"/>
      <c r="AF83" s="129"/>
      <c r="AG83" s="128"/>
      <c r="AH83" s="129"/>
      <c r="AI83" s="128"/>
      <c r="AJ83" s="128"/>
      <c r="AK83" s="128"/>
      <c r="AL83" s="128"/>
      <c r="AM83" s="128"/>
      <c r="AN83" s="128"/>
      <c r="AO83" s="128"/>
      <c r="AP83" s="128"/>
      <c r="AQ83" s="128"/>
      <c r="AR83" s="129"/>
      <c r="AS83" s="130"/>
      <c r="AT83" s="129"/>
      <c r="AU83" s="129"/>
      <c r="AV83" s="129"/>
      <c r="AW83" s="129"/>
      <c r="AX83" s="129"/>
      <c r="AY83" s="130"/>
      <c r="AZ83" s="129"/>
      <c r="BA83" s="128"/>
      <c r="BB83" s="129"/>
      <c r="BC83" s="128"/>
      <c r="BD83" s="129"/>
      <c r="BE83" s="129"/>
      <c r="BF83" s="129"/>
      <c r="BG83" s="131"/>
      <c r="BH83" s="131"/>
      <c r="BI83" s="131"/>
      <c r="BJ83" s="131"/>
      <c r="BK83" s="131"/>
      <c r="BL83" s="131"/>
      <c r="BM83" s="131"/>
      <c r="BN83" s="131"/>
      <c r="BO83" s="131"/>
      <c r="BP83" s="131"/>
      <c r="BQ83" s="131"/>
      <c r="BR83" s="131"/>
      <c r="BS83" s="131"/>
      <c r="BT83" s="131"/>
      <c r="BU83" s="131"/>
      <c r="BV83" s="131"/>
      <c r="BW83" s="131"/>
      <c r="BX83" s="131"/>
      <c r="BY83" s="131"/>
      <c r="BZ83" s="131"/>
      <c r="CA83" s="131"/>
      <c r="CB83" s="131"/>
      <c r="CC83" s="131"/>
      <c r="CD83" s="131"/>
      <c r="CE83" s="131"/>
      <c r="CF83" s="131"/>
      <c r="CG83" s="131"/>
      <c r="CH83" s="131"/>
      <c r="CI83" s="131"/>
      <c r="CJ83" s="131"/>
      <c r="CK83" s="131"/>
      <c r="CL83" s="131"/>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c r="DM83" s="131"/>
      <c r="DN83" s="131"/>
      <c r="DO83" s="131"/>
      <c r="DP83" s="131"/>
      <c r="DQ83" s="131"/>
      <c r="DR83" s="131"/>
      <c r="DS83" s="131"/>
      <c r="DT83" s="131"/>
      <c r="DU83" s="131"/>
      <c r="DV83" s="131"/>
      <c r="DW83" s="131"/>
      <c r="DX83" s="131"/>
      <c r="DY83" s="131"/>
      <c r="DZ83" s="131"/>
      <c r="EA83" s="131"/>
      <c r="EB83" s="131"/>
      <c r="EC83" s="131"/>
      <c r="ED83" s="131"/>
      <c r="EE83" s="131"/>
      <c r="EF83" s="131"/>
      <c r="EG83" s="131"/>
      <c r="EH83" s="131"/>
      <c r="EI83" s="131"/>
      <c r="EJ83" s="131"/>
      <c r="EK83" s="131"/>
      <c r="EL83" s="131"/>
      <c r="EM83" s="131"/>
      <c r="EN83" s="131"/>
      <c r="EO83" s="131"/>
      <c r="EP83" s="131"/>
      <c r="EQ83" s="131"/>
      <c r="ER83" s="131"/>
      <c r="ES83" s="131"/>
      <c r="ET83" s="131"/>
      <c r="EU83" s="131"/>
      <c r="EV83" s="131"/>
      <c r="EW83" s="131"/>
      <c r="EX83" s="131"/>
      <c r="EY83" s="131"/>
      <c r="EZ83" s="131"/>
      <c r="FA83" s="131"/>
      <c r="FB83" s="131"/>
      <c r="FC83" s="131"/>
      <c r="FD83" s="131"/>
      <c r="FE83" s="131"/>
      <c r="FF83" s="131"/>
      <c r="FG83" s="131"/>
      <c r="FH83" s="131"/>
      <c r="FI83" s="131"/>
      <c r="FJ83" s="131"/>
      <c r="FK83" s="131"/>
      <c r="FL83" s="131"/>
      <c r="FM83" s="131"/>
      <c r="FN83" s="131"/>
      <c r="FO83" s="131"/>
      <c r="FP83" s="131"/>
      <c r="FQ83" s="131"/>
      <c r="FR83" s="131"/>
    </row>
    <row r="84" spans="1:184" s="132" customFormat="1" ht="16" x14ac:dyDescent="0.2">
      <c r="A84" s="143" t="s">
        <v>133</v>
      </c>
      <c r="B84" s="127"/>
      <c r="C84" s="127"/>
      <c r="D84" s="127"/>
      <c r="E84" s="127"/>
      <c r="F84" s="127"/>
      <c r="G84" s="127"/>
      <c r="H84" s="127"/>
      <c r="I84" s="127"/>
      <c r="J84" s="127"/>
      <c r="K84" s="127"/>
      <c r="L84" s="127"/>
      <c r="M84" s="127"/>
      <c r="N84" s="127"/>
      <c r="O84" s="127"/>
      <c r="P84" s="127"/>
      <c r="Q84" s="127"/>
      <c r="R84" s="127"/>
      <c r="S84" s="127"/>
      <c r="T84" s="127"/>
      <c r="U84" s="127"/>
      <c r="V84" s="127"/>
      <c r="W84" s="128"/>
      <c r="X84" s="129"/>
      <c r="Y84" s="128"/>
      <c r="Z84" s="129"/>
      <c r="AA84" s="129"/>
      <c r="AB84" s="129"/>
      <c r="AC84" s="129"/>
      <c r="AD84" s="129"/>
      <c r="AE84" s="128"/>
      <c r="AF84" s="129"/>
      <c r="AG84" s="128"/>
      <c r="AH84" s="129"/>
      <c r="AI84" s="128"/>
      <c r="AJ84" s="128"/>
      <c r="AK84" s="128"/>
      <c r="AL84" s="128"/>
      <c r="AM84" s="128"/>
      <c r="AN84" s="128"/>
      <c r="AO84" s="128"/>
      <c r="AP84" s="128"/>
      <c r="AQ84" s="128"/>
      <c r="AR84" s="129"/>
      <c r="AS84" s="130"/>
      <c r="AT84" s="129"/>
      <c r="AU84" s="129"/>
      <c r="AV84" s="129"/>
      <c r="AW84" s="129"/>
      <c r="AX84" s="129"/>
      <c r="AY84" s="130"/>
      <c r="AZ84" s="129"/>
      <c r="BA84" s="128"/>
      <c r="BB84" s="129"/>
      <c r="BC84" s="128"/>
      <c r="BD84" s="129"/>
      <c r="BE84" s="129"/>
      <c r="BF84" s="129"/>
      <c r="BG84" s="131"/>
      <c r="BH84" s="131"/>
      <c r="BI84" s="131"/>
      <c r="BJ84" s="131"/>
      <c r="BK84" s="131"/>
      <c r="BL84" s="131"/>
      <c r="BM84" s="131"/>
      <c r="BN84" s="131"/>
      <c r="BO84" s="131"/>
      <c r="BP84" s="131"/>
      <c r="BQ84" s="131"/>
      <c r="BR84" s="131"/>
      <c r="BS84" s="131"/>
      <c r="BT84" s="131"/>
      <c r="BU84" s="131"/>
      <c r="BV84" s="131"/>
      <c r="BW84" s="131"/>
      <c r="BX84" s="131"/>
      <c r="BY84" s="131"/>
      <c r="BZ84" s="131"/>
      <c r="CA84" s="131"/>
      <c r="CB84" s="131"/>
      <c r="CC84" s="131"/>
      <c r="CD84" s="131"/>
      <c r="CE84" s="131"/>
      <c r="CF84" s="131"/>
      <c r="CG84" s="131"/>
      <c r="CH84" s="131"/>
      <c r="CI84" s="131"/>
      <c r="CJ84" s="131"/>
      <c r="CK84" s="131"/>
      <c r="CL84" s="131"/>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c r="DM84" s="131"/>
      <c r="DN84" s="131"/>
      <c r="DO84" s="131"/>
      <c r="DP84" s="131"/>
      <c r="DQ84" s="131"/>
      <c r="DR84" s="131"/>
      <c r="DS84" s="131"/>
      <c r="DT84" s="131"/>
      <c r="DU84" s="131"/>
      <c r="DV84" s="131"/>
      <c r="DW84" s="131"/>
      <c r="DX84" s="131"/>
      <c r="DY84" s="131"/>
      <c r="DZ84" s="131"/>
      <c r="EA84" s="131"/>
      <c r="EB84" s="131"/>
      <c r="EC84" s="131"/>
      <c r="ED84" s="131"/>
      <c r="EE84" s="131"/>
      <c r="EF84" s="131"/>
      <c r="EG84" s="131"/>
      <c r="EH84" s="131"/>
      <c r="EI84" s="131"/>
      <c r="EJ84" s="131"/>
      <c r="EK84" s="131"/>
      <c r="EL84" s="131"/>
      <c r="EM84" s="131"/>
      <c r="EN84" s="131"/>
      <c r="EO84" s="131"/>
      <c r="EP84" s="131"/>
      <c r="EQ84" s="131"/>
      <c r="ER84" s="131"/>
      <c r="ES84" s="131"/>
      <c r="ET84" s="131"/>
      <c r="EU84" s="131"/>
      <c r="EV84" s="131"/>
      <c r="EW84" s="131"/>
      <c r="EX84" s="131"/>
      <c r="EY84" s="131"/>
      <c r="EZ84" s="131"/>
      <c r="FA84" s="131"/>
      <c r="FB84" s="131"/>
      <c r="FC84" s="131"/>
      <c r="FD84" s="131"/>
      <c r="FE84" s="131"/>
      <c r="FF84" s="131"/>
      <c r="FG84" s="131"/>
      <c r="FH84" s="131"/>
      <c r="FI84" s="131"/>
      <c r="FJ84" s="131"/>
      <c r="FK84" s="131"/>
      <c r="FL84" s="131"/>
      <c r="FM84" s="131"/>
      <c r="FN84" s="131"/>
      <c r="FO84" s="131"/>
      <c r="FP84" s="131"/>
      <c r="FQ84" s="131"/>
      <c r="FR84" s="131"/>
    </row>
    <row r="85" spans="1:184" s="132" customFormat="1" ht="16" x14ac:dyDescent="0.2">
      <c r="A85" s="143" t="s">
        <v>147</v>
      </c>
      <c r="B85" s="127"/>
      <c r="C85" s="127"/>
      <c r="D85" s="127"/>
      <c r="E85" s="127"/>
      <c r="F85" s="127"/>
      <c r="G85" s="127"/>
      <c r="H85" s="127"/>
      <c r="I85" s="127"/>
      <c r="J85" s="127"/>
      <c r="K85" s="127"/>
      <c r="L85" s="127"/>
      <c r="M85" s="127"/>
      <c r="N85" s="127"/>
      <c r="O85" s="127"/>
      <c r="P85" s="127"/>
      <c r="Q85" s="127"/>
      <c r="R85" s="127"/>
      <c r="S85" s="127"/>
      <c r="T85" s="127"/>
      <c r="U85" s="127"/>
      <c r="V85" s="127"/>
      <c r="W85" s="128"/>
      <c r="X85" s="129"/>
      <c r="Y85" s="128"/>
      <c r="Z85" s="129"/>
      <c r="AA85" s="129"/>
      <c r="AB85" s="129"/>
      <c r="AC85" s="129"/>
      <c r="AD85" s="129"/>
      <c r="AE85" s="128"/>
      <c r="AF85" s="129"/>
      <c r="AG85" s="128"/>
      <c r="AH85" s="129"/>
      <c r="AI85" s="128"/>
      <c r="AJ85" s="128"/>
      <c r="AK85" s="128"/>
      <c r="AL85" s="128"/>
      <c r="AM85" s="128"/>
      <c r="AN85" s="128"/>
      <c r="AO85" s="128"/>
      <c r="AP85" s="128"/>
      <c r="AQ85" s="128"/>
      <c r="AR85" s="129"/>
      <c r="AS85" s="130"/>
      <c r="AT85" s="129"/>
      <c r="AU85" s="129"/>
      <c r="AV85" s="129"/>
      <c r="AW85" s="129"/>
      <c r="AX85" s="129"/>
      <c r="AY85" s="130"/>
      <c r="AZ85" s="129"/>
      <c r="BA85" s="128"/>
      <c r="BB85" s="129"/>
      <c r="BC85" s="128"/>
      <c r="BD85" s="129"/>
      <c r="BE85" s="129"/>
      <c r="BF85" s="129"/>
      <c r="BG85" s="131"/>
      <c r="BH85" s="131"/>
      <c r="BI85" s="131"/>
      <c r="BJ85" s="131"/>
      <c r="BK85" s="131"/>
      <c r="BL85" s="131"/>
      <c r="BM85" s="131"/>
      <c r="BN85" s="131"/>
      <c r="BO85" s="131"/>
      <c r="BP85" s="131"/>
      <c r="BQ85" s="131"/>
      <c r="BR85" s="131"/>
      <c r="BS85" s="131"/>
      <c r="BT85" s="131"/>
      <c r="BU85" s="131"/>
      <c r="BV85" s="131"/>
      <c r="BW85" s="131"/>
      <c r="BX85" s="131"/>
      <c r="BY85" s="131"/>
      <c r="BZ85" s="131"/>
      <c r="CA85" s="131"/>
      <c r="CB85" s="131"/>
      <c r="CC85" s="131"/>
      <c r="CD85" s="131"/>
      <c r="CE85" s="131"/>
      <c r="CF85" s="131"/>
      <c r="CG85" s="131"/>
      <c r="CH85" s="131"/>
      <c r="CI85" s="131"/>
      <c r="CJ85" s="131"/>
      <c r="CK85" s="131"/>
      <c r="CL85" s="131"/>
      <c r="CM85" s="131"/>
      <c r="CN85" s="131"/>
      <c r="CO85" s="131"/>
      <c r="CP85" s="131"/>
      <c r="CQ85" s="131"/>
      <c r="CR85" s="131"/>
      <c r="CS85" s="131"/>
      <c r="CT85" s="131"/>
      <c r="CU85" s="131"/>
      <c r="CV85" s="131"/>
      <c r="CW85" s="131"/>
      <c r="CX85" s="131"/>
      <c r="CY85" s="131"/>
      <c r="CZ85" s="131"/>
      <c r="DA85" s="131"/>
      <c r="DB85" s="131"/>
      <c r="DC85" s="131"/>
      <c r="DD85" s="131"/>
      <c r="DE85" s="131"/>
      <c r="DF85" s="131"/>
      <c r="DG85" s="131"/>
      <c r="DH85" s="131"/>
      <c r="DI85" s="131"/>
      <c r="DJ85" s="131"/>
      <c r="DK85" s="131"/>
      <c r="DL85" s="131"/>
      <c r="DM85" s="131"/>
      <c r="DN85" s="131"/>
      <c r="DO85" s="131"/>
      <c r="DP85" s="131"/>
      <c r="DQ85" s="131"/>
      <c r="DR85" s="131"/>
      <c r="DS85" s="131"/>
      <c r="DT85" s="131"/>
      <c r="DU85" s="131"/>
      <c r="DV85" s="131"/>
      <c r="DW85" s="131"/>
      <c r="DX85" s="131"/>
      <c r="DY85" s="131"/>
      <c r="DZ85" s="131"/>
      <c r="EA85" s="131"/>
      <c r="EB85" s="131"/>
      <c r="EC85" s="131"/>
      <c r="ED85" s="131"/>
      <c r="EE85" s="131"/>
      <c r="EF85" s="131"/>
      <c r="EG85" s="131"/>
      <c r="EH85" s="131"/>
      <c r="EI85" s="131"/>
      <c r="EJ85" s="131"/>
      <c r="EK85" s="131"/>
      <c r="EL85" s="131"/>
      <c r="EM85" s="131"/>
      <c r="EN85" s="131"/>
      <c r="EO85" s="131"/>
      <c r="EP85" s="131"/>
      <c r="EQ85" s="131"/>
      <c r="ER85" s="131"/>
      <c r="ES85" s="131"/>
      <c r="ET85" s="131"/>
      <c r="EU85" s="131"/>
      <c r="EV85" s="131"/>
      <c r="EW85" s="131"/>
      <c r="EX85" s="131"/>
      <c r="EY85" s="131"/>
      <c r="EZ85" s="131"/>
      <c r="FA85" s="131"/>
      <c r="FB85" s="131"/>
      <c r="FC85" s="131"/>
      <c r="FD85" s="131"/>
      <c r="FE85" s="131"/>
      <c r="FF85" s="131"/>
      <c r="FG85" s="131"/>
      <c r="FH85" s="131"/>
      <c r="FI85" s="131"/>
      <c r="FJ85" s="131"/>
      <c r="FK85" s="131"/>
      <c r="FL85" s="131"/>
      <c r="FM85" s="131"/>
      <c r="FN85" s="131"/>
      <c r="FO85" s="131"/>
      <c r="FP85" s="131"/>
      <c r="FQ85" s="131"/>
      <c r="FR85" s="131"/>
    </row>
    <row r="86" spans="1:184" ht="16" x14ac:dyDescent="0.2">
      <c r="A86" s="7"/>
      <c r="B86" s="10"/>
      <c r="C86" s="10"/>
      <c r="D86" s="10"/>
      <c r="E86" s="10"/>
      <c r="F86" s="10"/>
      <c r="G86" s="10"/>
      <c r="H86" s="10"/>
      <c r="I86" s="10"/>
      <c r="J86" s="10"/>
      <c r="K86" s="10"/>
      <c r="L86" s="10"/>
      <c r="M86" s="10"/>
      <c r="N86" s="10"/>
      <c r="O86" s="10"/>
      <c r="P86" s="10"/>
      <c r="Q86" s="10"/>
      <c r="R86" s="10"/>
      <c r="S86" s="10"/>
      <c r="T86" s="10"/>
      <c r="U86" s="10"/>
      <c r="V86" s="10"/>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row>
    <row r="87" spans="1:184" ht="19.5" x14ac:dyDescent="0.2">
      <c r="A87" s="4" t="s">
        <v>24</v>
      </c>
      <c r="B87" s="10"/>
      <c r="C87" s="10"/>
      <c r="D87" s="10"/>
      <c r="E87" s="10"/>
      <c r="F87" s="10"/>
      <c r="G87" s="10"/>
      <c r="H87" s="10"/>
      <c r="I87" s="10"/>
      <c r="J87" s="10"/>
      <c r="K87" s="10"/>
      <c r="L87" s="10"/>
      <c r="M87" s="10"/>
      <c r="N87" s="10"/>
      <c r="O87" s="10"/>
      <c r="P87" s="10"/>
      <c r="Q87" s="10"/>
      <c r="R87" s="10"/>
      <c r="S87" s="10"/>
      <c r="T87" s="10"/>
      <c r="U87" s="10"/>
      <c r="V87" s="10"/>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9"/>
      <c r="DK87" s="7"/>
      <c r="DL87" s="7"/>
      <c r="DM87" s="7"/>
      <c r="DN87" s="7"/>
      <c r="DO87" s="7"/>
      <c r="DP87" s="7"/>
      <c r="DQ87" s="7"/>
      <c r="DR87" s="7"/>
      <c r="DS87" s="7"/>
      <c r="DT87" s="9"/>
      <c r="DU87" s="7"/>
      <c r="DV87" s="7"/>
      <c r="DW87" s="7"/>
      <c r="DX87" s="7"/>
      <c r="DY87" s="7"/>
      <c r="DZ87" s="7"/>
      <c r="EA87" s="7"/>
      <c r="EB87" s="7"/>
      <c r="EC87" s="7"/>
      <c r="ED87" s="9"/>
      <c r="EE87" s="7"/>
      <c r="EF87" s="7"/>
      <c r="EG87" s="7"/>
      <c r="EH87" s="7"/>
      <c r="EI87" s="7"/>
      <c r="EJ87" s="7"/>
      <c r="EK87" s="7"/>
      <c r="EL87" s="7"/>
      <c r="EM87" s="7"/>
      <c r="EN87" s="9"/>
      <c r="EO87" s="7"/>
      <c r="EP87" s="7"/>
      <c r="EQ87" s="7"/>
      <c r="ER87" s="7"/>
      <c r="ES87" s="7"/>
      <c r="ET87" s="7"/>
      <c r="EU87" s="7"/>
      <c r="EV87" s="7"/>
      <c r="EW87" s="7"/>
      <c r="EX87" s="9"/>
      <c r="EY87" s="7"/>
      <c r="EZ87" s="7"/>
      <c r="FA87" s="7"/>
      <c r="FB87" s="7"/>
      <c r="FC87" s="7"/>
      <c r="FD87" s="7"/>
      <c r="FE87" s="7"/>
      <c r="FF87" s="7"/>
      <c r="FG87" s="7"/>
      <c r="FH87" s="9"/>
      <c r="FI87" s="7"/>
      <c r="FJ87" s="7"/>
      <c r="FK87" s="7"/>
      <c r="FL87" s="7"/>
      <c r="FM87" s="7"/>
      <c r="FN87" s="7"/>
      <c r="FO87" s="7"/>
      <c r="FP87" s="7"/>
      <c r="FQ87" s="7"/>
      <c r="FR87" s="9"/>
      <c r="GB87" s="9" t="s">
        <v>22</v>
      </c>
    </row>
    <row r="88" spans="1:184" ht="20" thickBot="1" x14ac:dyDescent="0.25">
      <c r="A88" s="5" t="s">
        <v>121</v>
      </c>
      <c r="B88" s="10"/>
      <c r="C88" s="10"/>
      <c r="D88" s="10"/>
      <c r="E88" s="10"/>
      <c r="F88" s="10"/>
      <c r="G88" s="10"/>
      <c r="H88" s="10"/>
      <c r="I88" s="10"/>
      <c r="J88" s="10"/>
      <c r="K88" s="10"/>
      <c r="L88" s="10"/>
      <c r="M88" s="10"/>
      <c r="N88" s="10"/>
      <c r="O88" s="10"/>
      <c r="P88" s="10"/>
      <c r="Q88" s="10"/>
      <c r="R88" s="10"/>
      <c r="S88" s="10"/>
      <c r="T88" s="10"/>
      <c r="U88" s="10"/>
      <c r="V88" s="10"/>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9"/>
      <c r="BU88" s="7"/>
      <c r="BV88" s="7"/>
      <c r="BW88" s="7"/>
      <c r="BX88" s="7"/>
      <c r="BY88" s="7"/>
      <c r="BZ88" s="7"/>
      <c r="CA88" s="7"/>
      <c r="CB88" s="7"/>
      <c r="CC88" s="7"/>
      <c r="CD88" s="9"/>
      <c r="CE88" s="7"/>
      <c r="CF88" s="7"/>
      <c r="CG88" s="7"/>
      <c r="CH88" s="7"/>
      <c r="CI88" s="7"/>
      <c r="CJ88" s="7"/>
      <c r="CK88" s="7"/>
      <c r="CL88" s="7"/>
      <c r="CM88" s="7"/>
      <c r="CN88" s="9"/>
      <c r="CO88" s="7"/>
      <c r="CP88" s="9"/>
      <c r="CQ88" s="7"/>
      <c r="CR88" s="7"/>
      <c r="CS88" s="99"/>
      <c r="CT88" s="99"/>
      <c r="CU88" s="99"/>
      <c r="CV88" s="7"/>
      <c r="CW88" s="7"/>
      <c r="CX88" s="7"/>
      <c r="CY88" s="7"/>
      <c r="CZ88" s="9"/>
      <c r="DA88" s="7"/>
      <c r="DB88" s="7"/>
      <c r="DC88" s="7"/>
      <c r="DD88" s="7"/>
      <c r="DE88" s="7"/>
      <c r="DF88" s="7"/>
      <c r="DG88" s="7"/>
      <c r="DH88" s="7"/>
      <c r="DI88" s="7"/>
      <c r="DJ88" s="11"/>
      <c r="DK88" s="7"/>
      <c r="DL88" s="7"/>
      <c r="DM88" s="7"/>
      <c r="DN88" s="7"/>
      <c r="DO88" s="7"/>
      <c r="DP88" s="7"/>
      <c r="DQ88" s="7"/>
      <c r="DR88" s="7"/>
      <c r="DS88" s="7"/>
      <c r="DT88" s="11"/>
      <c r="DU88" s="7"/>
      <c r="DV88" s="7"/>
      <c r="DW88" s="7"/>
      <c r="DX88" s="7"/>
      <c r="DY88" s="7"/>
      <c r="DZ88" s="7"/>
      <c r="EA88" s="7"/>
      <c r="EB88" s="7"/>
      <c r="EC88" s="7"/>
      <c r="ED88" s="11"/>
      <c r="EE88" s="7"/>
      <c r="EF88" s="7"/>
      <c r="EG88" s="7"/>
      <c r="EH88" s="7"/>
      <c r="EI88" s="7"/>
      <c r="EJ88" s="7"/>
      <c r="EK88" s="7"/>
      <c r="EL88" s="7"/>
      <c r="EM88" s="7"/>
      <c r="EN88" s="11"/>
      <c r="EO88" s="7"/>
      <c r="EP88" s="7"/>
      <c r="EQ88" s="7"/>
      <c r="ER88" s="7"/>
      <c r="ES88" s="7"/>
      <c r="ET88" s="7"/>
      <c r="EU88" s="7"/>
      <c r="EV88" s="7"/>
      <c r="EW88" s="7"/>
      <c r="EX88" s="11"/>
      <c r="EY88" s="7"/>
      <c r="EZ88" s="7"/>
      <c r="FA88" s="7"/>
      <c r="FB88" s="7"/>
      <c r="FC88" s="7"/>
      <c r="FD88" s="7"/>
      <c r="FE88" s="7"/>
      <c r="FF88" s="7"/>
      <c r="FG88" s="7"/>
      <c r="FH88" s="11"/>
      <c r="FI88" s="7"/>
      <c r="FJ88" s="7"/>
      <c r="FK88" s="7"/>
      <c r="FL88" s="7"/>
      <c r="FM88" s="7"/>
      <c r="FN88" s="7"/>
      <c r="FO88" s="7"/>
      <c r="FP88" s="7"/>
      <c r="FQ88" s="7"/>
      <c r="FR88" s="11"/>
      <c r="GB88" s="11" t="s">
        <v>30</v>
      </c>
    </row>
    <row r="89" spans="1:184" ht="16.5" thickBot="1" x14ac:dyDescent="0.25">
      <c r="A89" s="6"/>
      <c r="B89" s="6"/>
      <c r="C89" s="253" t="s">
        <v>95</v>
      </c>
      <c r="D89" s="254"/>
      <c r="E89" s="254"/>
      <c r="F89" s="254"/>
      <c r="G89" s="254"/>
      <c r="H89" s="254"/>
      <c r="I89" s="254"/>
      <c r="J89" s="254"/>
      <c r="K89" s="254"/>
      <c r="L89" s="254"/>
      <c r="M89" s="254"/>
      <c r="N89" s="254"/>
      <c r="O89" s="254"/>
      <c r="P89" s="254"/>
      <c r="Q89" s="254"/>
      <c r="R89" s="254"/>
      <c r="S89" s="254"/>
      <c r="T89" s="254"/>
      <c r="U89" s="254"/>
      <c r="V89" s="254"/>
      <c r="W89" s="254"/>
      <c r="X89" s="254"/>
      <c r="Y89" s="254"/>
      <c r="Z89" s="254"/>
      <c r="AA89" s="254"/>
      <c r="AB89" s="254"/>
      <c r="AC89" s="254"/>
      <c r="AD89" s="254"/>
      <c r="AE89" s="254"/>
      <c r="AF89" s="254"/>
      <c r="AG89" s="254"/>
      <c r="AH89" s="254"/>
      <c r="AI89" s="254"/>
      <c r="AJ89" s="254"/>
      <c r="AK89" s="254"/>
      <c r="AL89" s="254"/>
      <c r="AM89" s="254"/>
      <c r="AN89" s="254"/>
      <c r="AO89" s="254"/>
      <c r="AP89" s="254"/>
      <c r="AQ89" s="254"/>
      <c r="AR89" s="254"/>
      <c r="AS89" s="254"/>
      <c r="AT89" s="254"/>
      <c r="AU89" s="254"/>
      <c r="AV89" s="254"/>
      <c r="AW89" s="254"/>
      <c r="AX89" s="254"/>
      <c r="AY89" s="254"/>
      <c r="AZ89" s="254"/>
      <c r="BA89" s="254"/>
      <c r="BB89" s="254"/>
      <c r="BC89" s="254"/>
      <c r="BD89" s="254"/>
      <c r="BE89" s="254"/>
      <c r="BF89" s="254"/>
      <c r="BG89" s="254"/>
      <c r="BH89" s="254"/>
      <c r="BI89" s="254"/>
      <c r="BJ89" s="254"/>
      <c r="BK89" s="254"/>
      <c r="BL89" s="254"/>
      <c r="BM89" s="254"/>
      <c r="BN89" s="254"/>
      <c r="BO89" s="254"/>
      <c r="BP89" s="254"/>
      <c r="BQ89" s="254"/>
      <c r="BR89" s="254"/>
      <c r="BS89" s="254"/>
      <c r="BT89" s="254"/>
      <c r="BU89" s="254"/>
      <c r="BV89" s="254"/>
      <c r="BW89" s="254"/>
      <c r="BX89" s="254"/>
      <c r="BY89" s="254"/>
      <c r="BZ89" s="254"/>
      <c r="CA89" s="254"/>
      <c r="CB89" s="254"/>
      <c r="CC89" s="254"/>
      <c r="CD89" s="254"/>
      <c r="CE89" s="254"/>
      <c r="CF89" s="254"/>
      <c r="CG89" s="254"/>
      <c r="CH89" s="254"/>
      <c r="CI89" s="254"/>
      <c r="CJ89" s="254"/>
      <c r="CK89" s="254"/>
      <c r="CL89" s="254"/>
      <c r="CM89" s="254"/>
      <c r="CN89" s="255"/>
      <c r="CO89" s="253" t="s">
        <v>94</v>
      </c>
      <c r="CP89" s="254"/>
      <c r="CQ89" s="254"/>
      <c r="CR89" s="254"/>
      <c r="CS89" s="254"/>
      <c r="CT89" s="254"/>
      <c r="CU89" s="254"/>
      <c r="CV89" s="254"/>
      <c r="CW89" s="254"/>
      <c r="CX89" s="254"/>
      <c r="CY89" s="254"/>
      <c r="CZ89" s="254"/>
      <c r="DA89" s="254"/>
      <c r="DB89" s="254"/>
      <c r="DC89" s="254"/>
      <c r="DD89" s="254"/>
      <c r="DE89" s="254"/>
      <c r="DF89" s="254"/>
      <c r="DG89" s="254"/>
      <c r="DH89" s="254"/>
      <c r="DI89" s="254"/>
      <c r="DJ89" s="254"/>
      <c r="DK89" s="254"/>
      <c r="DL89" s="254"/>
      <c r="DM89" s="254"/>
      <c r="DN89" s="254"/>
      <c r="DO89" s="254"/>
      <c r="DP89" s="254"/>
      <c r="DQ89" s="254"/>
      <c r="DR89" s="254"/>
      <c r="DS89" s="254"/>
      <c r="DT89" s="254"/>
      <c r="DU89" s="254"/>
      <c r="DV89" s="254"/>
      <c r="DW89" s="254"/>
      <c r="DX89" s="254"/>
      <c r="DY89" s="254"/>
      <c r="DZ89" s="254"/>
      <c r="EA89" s="254"/>
      <c r="EB89" s="254"/>
      <c r="EC89" s="254"/>
      <c r="ED89" s="254"/>
      <c r="EE89" s="254"/>
      <c r="EF89" s="254"/>
      <c r="EG89" s="254"/>
      <c r="EH89" s="254"/>
      <c r="EI89" s="254"/>
      <c r="EJ89" s="254"/>
      <c r="EK89" s="254"/>
      <c r="EL89" s="254"/>
      <c r="EM89" s="254"/>
      <c r="EN89" s="254"/>
      <c r="EO89" s="254"/>
      <c r="EP89" s="254"/>
      <c r="EQ89" s="254"/>
      <c r="ER89" s="254"/>
      <c r="ES89" s="254"/>
      <c r="ET89" s="254"/>
      <c r="EU89" s="254"/>
      <c r="EV89" s="254"/>
      <c r="EW89" s="254"/>
      <c r="EX89" s="254"/>
      <c r="EY89" s="254"/>
      <c r="EZ89" s="254"/>
      <c r="FA89" s="254"/>
      <c r="FB89" s="254"/>
      <c r="FC89" s="254"/>
      <c r="FD89" s="254"/>
      <c r="FE89" s="254"/>
      <c r="FF89" s="254"/>
      <c r="FG89" s="254"/>
      <c r="FH89" s="254"/>
      <c r="FI89" s="254"/>
      <c r="FJ89" s="254"/>
      <c r="FK89" s="254"/>
      <c r="FL89" s="254"/>
      <c r="FM89" s="254"/>
      <c r="FN89" s="254"/>
      <c r="FO89" s="254"/>
      <c r="FP89" s="254"/>
      <c r="FQ89" s="254"/>
      <c r="FR89" s="254"/>
      <c r="FS89" s="254"/>
      <c r="FT89" s="254"/>
      <c r="FU89" s="254"/>
      <c r="FV89" s="254"/>
      <c r="FW89" s="254"/>
      <c r="FX89" s="254"/>
      <c r="FY89" s="254"/>
      <c r="FZ89" s="254"/>
      <c r="GA89" s="254"/>
      <c r="GB89" s="255"/>
    </row>
    <row r="90" spans="1:184" ht="32.25" customHeight="1" x14ac:dyDescent="0.2">
      <c r="A90" s="516" t="s">
        <v>62</v>
      </c>
      <c r="B90" s="517"/>
      <c r="C90" s="418" t="s">
        <v>46</v>
      </c>
      <c r="D90" s="475"/>
      <c r="E90" s="475"/>
      <c r="F90" s="475"/>
      <c r="G90" s="475"/>
      <c r="H90" s="475"/>
      <c r="I90" s="475"/>
      <c r="J90" s="475"/>
      <c r="K90" s="475"/>
      <c r="L90" s="476"/>
      <c r="M90" s="418" t="s">
        <v>47</v>
      </c>
      <c r="N90" s="475"/>
      <c r="O90" s="475"/>
      <c r="P90" s="475"/>
      <c r="Q90" s="475"/>
      <c r="R90" s="475"/>
      <c r="S90" s="475"/>
      <c r="T90" s="475"/>
      <c r="U90" s="475"/>
      <c r="V90" s="476"/>
      <c r="W90" s="256" t="s">
        <v>48</v>
      </c>
      <c r="X90" s="475"/>
      <c r="Y90" s="475"/>
      <c r="Z90" s="475"/>
      <c r="AA90" s="475"/>
      <c r="AB90" s="475"/>
      <c r="AC90" s="475"/>
      <c r="AD90" s="475"/>
      <c r="AE90" s="475"/>
      <c r="AF90" s="475"/>
      <c r="AG90" s="418" t="s">
        <v>49</v>
      </c>
      <c r="AH90" s="475"/>
      <c r="AI90" s="475"/>
      <c r="AJ90" s="475"/>
      <c r="AK90" s="475"/>
      <c r="AL90" s="475"/>
      <c r="AM90" s="475"/>
      <c r="AN90" s="475"/>
      <c r="AO90" s="475"/>
      <c r="AP90" s="476"/>
      <c r="AQ90" s="256" t="s">
        <v>50</v>
      </c>
      <c r="AR90" s="256"/>
      <c r="AS90" s="256"/>
      <c r="AT90" s="256"/>
      <c r="AU90" s="256"/>
      <c r="AV90" s="256"/>
      <c r="AW90" s="256"/>
      <c r="AX90" s="256"/>
      <c r="AY90" s="256"/>
      <c r="AZ90" s="256"/>
      <c r="BA90" s="418" t="s">
        <v>51</v>
      </c>
      <c r="BB90" s="256"/>
      <c r="BC90" s="256"/>
      <c r="BD90" s="256"/>
      <c r="BE90" s="256"/>
      <c r="BF90" s="256"/>
      <c r="BG90" s="256"/>
      <c r="BH90" s="256"/>
      <c r="BI90" s="256"/>
      <c r="BJ90" s="427"/>
      <c r="BK90" s="418" t="s">
        <v>52</v>
      </c>
      <c r="BL90" s="256"/>
      <c r="BM90" s="256"/>
      <c r="BN90" s="256"/>
      <c r="BO90" s="256"/>
      <c r="BP90" s="256"/>
      <c r="BQ90" s="256"/>
      <c r="BR90" s="256"/>
      <c r="BS90" s="256"/>
      <c r="BT90" s="257"/>
      <c r="BU90" s="418" t="s">
        <v>53</v>
      </c>
      <c r="BV90" s="256"/>
      <c r="BW90" s="256"/>
      <c r="BX90" s="256"/>
      <c r="BY90" s="256"/>
      <c r="BZ90" s="256"/>
      <c r="CA90" s="256"/>
      <c r="CB90" s="256"/>
      <c r="CC90" s="256"/>
      <c r="CD90" s="257"/>
      <c r="CE90" s="418" t="s">
        <v>85</v>
      </c>
      <c r="CF90" s="256"/>
      <c r="CG90" s="256"/>
      <c r="CH90" s="256"/>
      <c r="CI90" s="256"/>
      <c r="CJ90" s="256"/>
      <c r="CK90" s="256"/>
      <c r="CL90" s="256"/>
      <c r="CM90" s="256"/>
      <c r="CN90" s="257"/>
      <c r="CO90" s="109" t="s">
        <v>81</v>
      </c>
      <c r="CP90" s="110"/>
      <c r="CQ90" s="256" t="s">
        <v>86</v>
      </c>
      <c r="CR90" s="256"/>
      <c r="CS90" s="256"/>
      <c r="CT90" s="256"/>
      <c r="CU90" s="256"/>
      <c r="CV90" s="256"/>
      <c r="CW90" s="256"/>
      <c r="CX90" s="256"/>
      <c r="CY90" s="256"/>
      <c r="CZ90" s="257"/>
      <c r="DA90" s="256" t="s">
        <v>87</v>
      </c>
      <c r="DB90" s="256"/>
      <c r="DC90" s="256"/>
      <c r="DD90" s="256"/>
      <c r="DE90" s="256"/>
      <c r="DF90" s="256"/>
      <c r="DG90" s="256"/>
      <c r="DH90" s="256"/>
      <c r="DI90" s="256"/>
      <c r="DJ90" s="257"/>
      <c r="DK90" s="256" t="s">
        <v>104</v>
      </c>
      <c r="DL90" s="256"/>
      <c r="DM90" s="256"/>
      <c r="DN90" s="256"/>
      <c r="DO90" s="256"/>
      <c r="DP90" s="256"/>
      <c r="DQ90" s="256"/>
      <c r="DR90" s="256"/>
      <c r="DS90" s="256"/>
      <c r="DT90" s="257"/>
      <c r="DU90" s="256" t="s">
        <v>112</v>
      </c>
      <c r="DV90" s="256"/>
      <c r="DW90" s="256"/>
      <c r="DX90" s="256"/>
      <c r="DY90" s="256"/>
      <c r="DZ90" s="256"/>
      <c r="EA90" s="256"/>
      <c r="EB90" s="256"/>
      <c r="EC90" s="256"/>
      <c r="ED90" s="257"/>
      <c r="EE90" s="560"/>
      <c r="EF90" s="561"/>
      <c r="EG90" s="561"/>
      <c r="EH90" s="561"/>
      <c r="EI90" s="561"/>
      <c r="EJ90" s="561"/>
      <c r="EK90" s="561"/>
      <c r="EL90" s="561"/>
      <c r="EM90" s="561"/>
      <c r="EN90" s="562"/>
      <c r="EO90" s="256" t="s">
        <v>122</v>
      </c>
      <c r="EP90" s="256"/>
      <c r="EQ90" s="256"/>
      <c r="ER90" s="256"/>
      <c r="ES90" s="256"/>
      <c r="ET90" s="256"/>
      <c r="EU90" s="256"/>
      <c r="EV90" s="256"/>
      <c r="EW90" s="256"/>
      <c r="EX90" s="257"/>
      <c r="EY90" s="256" t="s">
        <v>128</v>
      </c>
      <c r="EZ90" s="256"/>
      <c r="FA90" s="256"/>
      <c r="FB90" s="256"/>
      <c r="FC90" s="256"/>
      <c r="FD90" s="256"/>
      <c r="FE90" s="256"/>
      <c r="FF90" s="256"/>
      <c r="FG90" s="256"/>
      <c r="FH90" s="257"/>
      <c r="FI90" s="256" t="s">
        <v>136</v>
      </c>
      <c r="FJ90" s="256"/>
      <c r="FK90" s="256"/>
      <c r="FL90" s="256"/>
      <c r="FM90" s="256"/>
      <c r="FN90" s="256"/>
      <c r="FO90" s="256"/>
      <c r="FP90" s="256"/>
      <c r="FQ90" s="256"/>
      <c r="FR90" s="257"/>
      <c r="FS90" s="256" t="s">
        <v>139</v>
      </c>
      <c r="FT90" s="256"/>
      <c r="FU90" s="256"/>
      <c r="FV90" s="256"/>
      <c r="FW90" s="256"/>
      <c r="FX90" s="256"/>
      <c r="FY90" s="256"/>
      <c r="FZ90" s="256"/>
      <c r="GA90" s="256"/>
      <c r="GB90" s="257"/>
    </row>
    <row r="91" spans="1:184" ht="15" customHeight="1" x14ac:dyDescent="0.2">
      <c r="A91" s="518"/>
      <c r="B91" s="519"/>
      <c r="C91" s="258" t="s">
        <v>39</v>
      </c>
      <c r="D91" s="259"/>
      <c r="E91" s="479" t="s">
        <v>35</v>
      </c>
      <c r="F91" s="525"/>
      <c r="G91" s="479" t="s">
        <v>33</v>
      </c>
      <c r="H91" s="525"/>
      <c r="I91" s="301" t="s">
        <v>34</v>
      </c>
      <c r="J91" s="259"/>
      <c r="K91" s="346" t="s">
        <v>63</v>
      </c>
      <c r="L91" s="524"/>
      <c r="M91" s="258" t="s">
        <v>64</v>
      </c>
      <c r="N91" s="259"/>
      <c r="O91" s="479" t="s">
        <v>65</v>
      </c>
      <c r="P91" s="525"/>
      <c r="Q91" s="479" t="s">
        <v>66</v>
      </c>
      <c r="R91" s="525"/>
      <c r="S91" s="301" t="s">
        <v>67</v>
      </c>
      <c r="T91" s="259"/>
      <c r="U91" s="258" t="s">
        <v>68</v>
      </c>
      <c r="V91" s="259"/>
      <c r="W91" s="258" t="s">
        <v>64</v>
      </c>
      <c r="X91" s="259"/>
      <c r="Y91" s="479" t="s">
        <v>65</v>
      </c>
      <c r="Z91" s="525"/>
      <c r="AA91" s="479" t="s">
        <v>66</v>
      </c>
      <c r="AB91" s="525"/>
      <c r="AC91" s="301" t="s">
        <v>67</v>
      </c>
      <c r="AD91" s="259"/>
      <c r="AE91" s="258" t="s">
        <v>69</v>
      </c>
      <c r="AF91" s="259"/>
      <c r="AG91" s="258" t="s">
        <v>64</v>
      </c>
      <c r="AH91" s="259"/>
      <c r="AI91" s="479" t="s">
        <v>65</v>
      </c>
      <c r="AJ91" s="525"/>
      <c r="AK91" s="479" t="s">
        <v>66</v>
      </c>
      <c r="AL91" s="525"/>
      <c r="AM91" s="301" t="s">
        <v>67</v>
      </c>
      <c r="AN91" s="259"/>
      <c r="AO91" s="258" t="s">
        <v>70</v>
      </c>
      <c r="AP91" s="259"/>
      <c r="AQ91" s="258" t="s">
        <v>64</v>
      </c>
      <c r="AR91" s="259"/>
      <c r="AS91" s="479" t="s">
        <v>65</v>
      </c>
      <c r="AT91" s="525"/>
      <c r="AU91" s="479" t="s">
        <v>66</v>
      </c>
      <c r="AV91" s="525"/>
      <c r="AW91" s="301" t="s">
        <v>67</v>
      </c>
      <c r="AX91" s="259"/>
      <c r="AY91" s="258" t="s">
        <v>71</v>
      </c>
      <c r="AZ91" s="259"/>
      <c r="BA91" s="258" t="s">
        <v>64</v>
      </c>
      <c r="BB91" s="259"/>
      <c r="BC91" s="479" t="s">
        <v>65</v>
      </c>
      <c r="BD91" s="525"/>
      <c r="BE91" s="479" t="s">
        <v>66</v>
      </c>
      <c r="BF91" s="525"/>
      <c r="BG91" s="301" t="s">
        <v>67</v>
      </c>
      <c r="BH91" s="259"/>
      <c r="BI91" s="258" t="s">
        <v>72</v>
      </c>
      <c r="BJ91" s="499"/>
      <c r="BK91" s="258" t="s">
        <v>77</v>
      </c>
      <c r="BL91" s="259"/>
      <c r="BM91" s="262" t="s">
        <v>78</v>
      </c>
      <c r="BN91" s="259"/>
      <c r="BO91" s="264" t="s">
        <v>79</v>
      </c>
      <c r="BP91" s="265"/>
      <c r="BQ91" s="264" t="s">
        <v>67</v>
      </c>
      <c r="BR91" s="267"/>
      <c r="BS91" s="258" t="s">
        <v>73</v>
      </c>
      <c r="BT91" s="378"/>
      <c r="BU91" s="258" t="s">
        <v>64</v>
      </c>
      <c r="BV91" s="259"/>
      <c r="BW91" s="262" t="s">
        <v>65</v>
      </c>
      <c r="BX91" s="259"/>
      <c r="BY91" s="264" t="s">
        <v>66</v>
      </c>
      <c r="BZ91" s="265"/>
      <c r="CA91" s="264" t="s">
        <v>67</v>
      </c>
      <c r="CB91" s="267"/>
      <c r="CC91" s="258" t="s">
        <v>74</v>
      </c>
      <c r="CD91" s="378"/>
      <c r="CE91" s="258" t="s">
        <v>64</v>
      </c>
      <c r="CF91" s="259"/>
      <c r="CG91" s="262" t="s">
        <v>65</v>
      </c>
      <c r="CH91" s="259"/>
      <c r="CI91" s="264" t="s">
        <v>66</v>
      </c>
      <c r="CJ91" s="265"/>
      <c r="CK91" s="264" t="s">
        <v>67</v>
      </c>
      <c r="CL91" s="267"/>
      <c r="CM91" s="258" t="s">
        <v>84</v>
      </c>
      <c r="CN91" s="378"/>
      <c r="CO91" s="258" t="s">
        <v>84</v>
      </c>
      <c r="CP91" s="378"/>
      <c r="CQ91" s="258" t="s">
        <v>64</v>
      </c>
      <c r="CR91" s="259"/>
      <c r="CS91" s="262" t="s">
        <v>65</v>
      </c>
      <c r="CT91" s="259"/>
      <c r="CU91" s="264" t="s">
        <v>66</v>
      </c>
      <c r="CV91" s="265"/>
      <c r="CW91" s="264" t="s">
        <v>67</v>
      </c>
      <c r="CX91" s="267"/>
      <c r="CY91" s="258" t="s">
        <v>88</v>
      </c>
      <c r="CZ91" s="378"/>
      <c r="DA91" s="258" t="s">
        <v>64</v>
      </c>
      <c r="DB91" s="259"/>
      <c r="DC91" s="262" t="s">
        <v>65</v>
      </c>
      <c r="DD91" s="259"/>
      <c r="DE91" s="264" t="s">
        <v>66</v>
      </c>
      <c r="DF91" s="265"/>
      <c r="DG91" s="264" t="s">
        <v>67</v>
      </c>
      <c r="DH91" s="267"/>
      <c r="DI91" s="258" t="s">
        <v>90</v>
      </c>
      <c r="DJ91" s="378"/>
      <c r="DK91" s="258" t="s">
        <v>64</v>
      </c>
      <c r="DL91" s="259"/>
      <c r="DM91" s="262" t="s">
        <v>65</v>
      </c>
      <c r="DN91" s="259"/>
      <c r="DO91" s="264" t="s">
        <v>66</v>
      </c>
      <c r="DP91" s="265"/>
      <c r="DQ91" s="264" t="s">
        <v>67</v>
      </c>
      <c r="DR91" s="267"/>
      <c r="DS91" s="269" t="s">
        <v>111</v>
      </c>
      <c r="DT91" s="270"/>
      <c r="DU91" s="258" t="s">
        <v>64</v>
      </c>
      <c r="DV91" s="259"/>
      <c r="DW91" s="262" t="s">
        <v>65</v>
      </c>
      <c r="DX91" s="259"/>
      <c r="DY91" s="264" t="s">
        <v>66</v>
      </c>
      <c r="DZ91" s="265"/>
      <c r="EA91" s="264" t="s">
        <v>67</v>
      </c>
      <c r="EB91" s="267"/>
      <c r="EC91" s="269" t="s">
        <v>113</v>
      </c>
      <c r="ED91" s="270"/>
      <c r="EE91" s="563"/>
      <c r="EF91" s="564"/>
      <c r="EG91" s="564"/>
      <c r="EH91" s="564"/>
      <c r="EI91" s="564"/>
      <c r="EJ91" s="564"/>
      <c r="EK91" s="564"/>
      <c r="EL91" s="564"/>
      <c r="EM91" s="564"/>
      <c r="EN91" s="565"/>
      <c r="EO91" s="258" t="s">
        <v>64</v>
      </c>
      <c r="EP91" s="259"/>
      <c r="EQ91" s="262" t="s">
        <v>65</v>
      </c>
      <c r="ER91" s="259"/>
      <c r="ES91" s="264" t="s">
        <v>66</v>
      </c>
      <c r="ET91" s="265"/>
      <c r="EU91" s="264" t="s">
        <v>67</v>
      </c>
      <c r="EV91" s="267"/>
      <c r="EW91" s="269" t="s">
        <v>123</v>
      </c>
      <c r="EX91" s="270"/>
      <c r="EY91" s="258" t="s">
        <v>64</v>
      </c>
      <c r="EZ91" s="259"/>
      <c r="FA91" s="262" t="s">
        <v>65</v>
      </c>
      <c r="FB91" s="259"/>
      <c r="FC91" s="264" t="s">
        <v>66</v>
      </c>
      <c r="FD91" s="265"/>
      <c r="FE91" s="264" t="s">
        <v>67</v>
      </c>
      <c r="FF91" s="267"/>
      <c r="FG91" s="269" t="s">
        <v>129</v>
      </c>
      <c r="FH91" s="270"/>
      <c r="FI91" s="258" t="s">
        <v>64</v>
      </c>
      <c r="FJ91" s="259"/>
      <c r="FK91" s="262" t="s">
        <v>32</v>
      </c>
      <c r="FL91" s="259"/>
      <c r="FM91" s="264" t="s">
        <v>66</v>
      </c>
      <c r="FN91" s="265"/>
      <c r="FO91" s="264" t="s">
        <v>67</v>
      </c>
      <c r="FP91" s="267"/>
      <c r="FQ91" s="269" t="s">
        <v>137</v>
      </c>
      <c r="FR91" s="270"/>
      <c r="FS91" s="258" t="s">
        <v>64</v>
      </c>
      <c r="FT91" s="259"/>
      <c r="FU91" s="262" t="s">
        <v>32</v>
      </c>
      <c r="FV91" s="259"/>
      <c r="FW91" s="264" t="s">
        <v>66</v>
      </c>
      <c r="FX91" s="265"/>
      <c r="FY91" s="264" t="s">
        <v>67</v>
      </c>
      <c r="FZ91" s="267"/>
      <c r="GA91" s="269" t="s">
        <v>140</v>
      </c>
      <c r="GB91" s="270"/>
    </row>
    <row r="92" spans="1:184" ht="15.75" customHeight="1" thickBot="1" x14ac:dyDescent="0.25">
      <c r="A92" s="520"/>
      <c r="B92" s="506"/>
      <c r="C92" s="260"/>
      <c r="D92" s="261"/>
      <c r="E92" s="526"/>
      <c r="F92" s="526"/>
      <c r="G92" s="526"/>
      <c r="H92" s="526"/>
      <c r="I92" s="261"/>
      <c r="J92" s="261"/>
      <c r="K92" s="260"/>
      <c r="L92" s="261"/>
      <c r="M92" s="260"/>
      <c r="N92" s="261"/>
      <c r="O92" s="526"/>
      <c r="P92" s="526"/>
      <c r="Q92" s="526"/>
      <c r="R92" s="526"/>
      <c r="S92" s="261"/>
      <c r="T92" s="261"/>
      <c r="U92" s="260"/>
      <c r="V92" s="261"/>
      <c r="W92" s="260"/>
      <c r="X92" s="261"/>
      <c r="Y92" s="526"/>
      <c r="Z92" s="526"/>
      <c r="AA92" s="526"/>
      <c r="AB92" s="526"/>
      <c r="AC92" s="261"/>
      <c r="AD92" s="261"/>
      <c r="AE92" s="260"/>
      <c r="AF92" s="261"/>
      <c r="AG92" s="260"/>
      <c r="AH92" s="261"/>
      <c r="AI92" s="526"/>
      <c r="AJ92" s="526"/>
      <c r="AK92" s="526"/>
      <c r="AL92" s="526"/>
      <c r="AM92" s="261"/>
      <c r="AN92" s="261"/>
      <c r="AO92" s="260"/>
      <c r="AP92" s="261"/>
      <c r="AQ92" s="260"/>
      <c r="AR92" s="261"/>
      <c r="AS92" s="526"/>
      <c r="AT92" s="526"/>
      <c r="AU92" s="526"/>
      <c r="AV92" s="526"/>
      <c r="AW92" s="261"/>
      <c r="AX92" s="261"/>
      <c r="AY92" s="260"/>
      <c r="AZ92" s="261"/>
      <c r="BA92" s="260"/>
      <c r="BB92" s="261"/>
      <c r="BC92" s="526"/>
      <c r="BD92" s="526"/>
      <c r="BE92" s="526"/>
      <c r="BF92" s="526"/>
      <c r="BG92" s="261"/>
      <c r="BH92" s="261"/>
      <c r="BI92" s="260"/>
      <c r="BJ92" s="501"/>
      <c r="BK92" s="260"/>
      <c r="BL92" s="261"/>
      <c r="BM92" s="263"/>
      <c r="BN92" s="261"/>
      <c r="BO92" s="266"/>
      <c r="BP92" s="266"/>
      <c r="BQ92" s="266"/>
      <c r="BR92" s="268"/>
      <c r="BS92" s="260"/>
      <c r="BT92" s="379"/>
      <c r="BU92" s="260"/>
      <c r="BV92" s="261"/>
      <c r="BW92" s="263"/>
      <c r="BX92" s="261"/>
      <c r="BY92" s="266"/>
      <c r="BZ92" s="266"/>
      <c r="CA92" s="266"/>
      <c r="CB92" s="268"/>
      <c r="CC92" s="260"/>
      <c r="CD92" s="379"/>
      <c r="CE92" s="260"/>
      <c r="CF92" s="261"/>
      <c r="CG92" s="263"/>
      <c r="CH92" s="261"/>
      <c r="CI92" s="266"/>
      <c r="CJ92" s="266"/>
      <c r="CK92" s="266"/>
      <c r="CL92" s="268"/>
      <c r="CM92" s="260"/>
      <c r="CN92" s="379"/>
      <c r="CO92" s="260"/>
      <c r="CP92" s="379"/>
      <c r="CQ92" s="260"/>
      <c r="CR92" s="261"/>
      <c r="CS92" s="263"/>
      <c r="CT92" s="261"/>
      <c r="CU92" s="266"/>
      <c r="CV92" s="266"/>
      <c r="CW92" s="266"/>
      <c r="CX92" s="268"/>
      <c r="CY92" s="260"/>
      <c r="CZ92" s="379"/>
      <c r="DA92" s="260"/>
      <c r="DB92" s="261"/>
      <c r="DC92" s="263"/>
      <c r="DD92" s="261"/>
      <c r="DE92" s="266"/>
      <c r="DF92" s="266"/>
      <c r="DG92" s="266"/>
      <c r="DH92" s="268"/>
      <c r="DI92" s="260"/>
      <c r="DJ92" s="379"/>
      <c r="DK92" s="260"/>
      <c r="DL92" s="261"/>
      <c r="DM92" s="263"/>
      <c r="DN92" s="261"/>
      <c r="DO92" s="266"/>
      <c r="DP92" s="266"/>
      <c r="DQ92" s="266"/>
      <c r="DR92" s="268"/>
      <c r="DS92" s="337"/>
      <c r="DT92" s="338"/>
      <c r="DU92" s="260"/>
      <c r="DV92" s="261"/>
      <c r="DW92" s="263"/>
      <c r="DX92" s="261"/>
      <c r="DY92" s="266"/>
      <c r="DZ92" s="266"/>
      <c r="EA92" s="266"/>
      <c r="EB92" s="268"/>
      <c r="EC92" s="337"/>
      <c r="ED92" s="338"/>
      <c r="EE92" s="563"/>
      <c r="EF92" s="564"/>
      <c r="EG92" s="564"/>
      <c r="EH92" s="564"/>
      <c r="EI92" s="564"/>
      <c r="EJ92" s="564"/>
      <c r="EK92" s="564"/>
      <c r="EL92" s="564"/>
      <c r="EM92" s="564"/>
      <c r="EN92" s="565"/>
      <c r="EO92" s="260"/>
      <c r="EP92" s="261"/>
      <c r="EQ92" s="263"/>
      <c r="ER92" s="261"/>
      <c r="ES92" s="266"/>
      <c r="ET92" s="266"/>
      <c r="EU92" s="266"/>
      <c r="EV92" s="268"/>
      <c r="EW92" s="271"/>
      <c r="EX92" s="272"/>
      <c r="EY92" s="260"/>
      <c r="EZ92" s="261"/>
      <c r="FA92" s="263"/>
      <c r="FB92" s="261"/>
      <c r="FC92" s="266"/>
      <c r="FD92" s="266"/>
      <c r="FE92" s="266"/>
      <c r="FF92" s="268"/>
      <c r="FG92" s="271"/>
      <c r="FH92" s="272"/>
      <c r="FI92" s="260"/>
      <c r="FJ92" s="261"/>
      <c r="FK92" s="263"/>
      <c r="FL92" s="261"/>
      <c r="FM92" s="266"/>
      <c r="FN92" s="266"/>
      <c r="FO92" s="266"/>
      <c r="FP92" s="268"/>
      <c r="FQ92" s="271"/>
      <c r="FR92" s="272"/>
      <c r="FS92" s="260"/>
      <c r="FT92" s="261"/>
      <c r="FU92" s="263"/>
      <c r="FV92" s="261"/>
      <c r="FW92" s="266"/>
      <c r="FX92" s="266"/>
      <c r="FY92" s="266"/>
      <c r="FZ92" s="268"/>
      <c r="GA92" s="271"/>
      <c r="GB92" s="272"/>
    </row>
    <row r="93" spans="1:184" ht="16" x14ac:dyDescent="0.2">
      <c r="A93" s="94" t="s">
        <v>42</v>
      </c>
      <c r="B93" s="95" t="s">
        <v>26</v>
      </c>
      <c r="C93" s="367">
        <v>22925</v>
      </c>
      <c r="D93" s="357"/>
      <c r="E93" s="369">
        <v>3504</v>
      </c>
      <c r="F93" s="532"/>
      <c r="G93" s="369">
        <v>-3813</v>
      </c>
      <c r="H93" s="532"/>
      <c r="I93" s="453">
        <v>14248</v>
      </c>
      <c r="J93" s="429"/>
      <c r="K93" s="367">
        <v>36864</v>
      </c>
      <c r="L93" s="429"/>
      <c r="M93" s="367">
        <v>22924</v>
      </c>
      <c r="N93" s="357"/>
      <c r="O93" s="369">
        <v>13269</v>
      </c>
      <c r="P93" s="532"/>
      <c r="Q93" s="369">
        <v>20881</v>
      </c>
      <c r="R93" s="532"/>
      <c r="S93" s="453">
        <v>19171</v>
      </c>
      <c r="T93" s="429"/>
      <c r="U93" s="367">
        <v>76245</v>
      </c>
      <c r="V93" s="429"/>
      <c r="W93" s="367">
        <v>10186</v>
      </c>
      <c r="X93" s="357"/>
      <c r="Y93" s="369">
        <v>-3485</v>
      </c>
      <c r="Z93" s="532"/>
      <c r="AA93" s="369">
        <v>9029</v>
      </c>
      <c r="AB93" s="532"/>
      <c r="AC93" s="453">
        <v>14739</v>
      </c>
      <c r="AD93" s="429"/>
      <c r="AE93" s="367">
        <v>30469</v>
      </c>
      <c r="AF93" s="429"/>
      <c r="AG93" s="367">
        <v>12940</v>
      </c>
      <c r="AH93" s="357"/>
      <c r="AI93" s="369">
        <v>10135</v>
      </c>
      <c r="AJ93" s="532"/>
      <c r="AK93" s="369">
        <v>4478</v>
      </c>
      <c r="AL93" s="532"/>
      <c r="AM93" s="453">
        <v>3336</v>
      </c>
      <c r="AN93" s="429"/>
      <c r="AO93" s="367">
        <v>30889</v>
      </c>
      <c r="AP93" s="429"/>
      <c r="AQ93" s="367">
        <v>13074</v>
      </c>
      <c r="AR93" s="357"/>
      <c r="AS93" s="369">
        <v>-6609</v>
      </c>
      <c r="AT93" s="532"/>
      <c r="AU93" s="369">
        <v>-6477</v>
      </c>
      <c r="AV93" s="532"/>
      <c r="AW93" s="453">
        <v>25245</v>
      </c>
      <c r="AX93" s="429"/>
      <c r="AY93" s="367">
        <v>25233</v>
      </c>
      <c r="AZ93" s="429"/>
      <c r="BA93" s="367">
        <v>11530</v>
      </c>
      <c r="BB93" s="357"/>
      <c r="BC93" s="369">
        <v>17883</v>
      </c>
      <c r="BD93" s="532"/>
      <c r="BE93" s="369">
        <v>14392</v>
      </c>
      <c r="BF93" s="532"/>
      <c r="BG93" s="453">
        <v>28583</v>
      </c>
      <c r="BH93" s="429"/>
      <c r="BI93" s="367">
        <v>72388</v>
      </c>
      <c r="BJ93" s="429"/>
      <c r="BK93" s="421">
        <v>21032</v>
      </c>
      <c r="BL93" s="357"/>
      <c r="BM93" s="423">
        <v>8537</v>
      </c>
      <c r="BN93" s="370"/>
      <c r="BO93" s="440">
        <v>6190</v>
      </c>
      <c r="BP93" s="440"/>
      <c r="BQ93" s="371">
        <v>31052</v>
      </c>
      <c r="BR93" s="372"/>
      <c r="BS93" s="367">
        <v>66811</v>
      </c>
      <c r="BT93" s="368"/>
      <c r="BU93" s="367">
        <v>30505</v>
      </c>
      <c r="BV93" s="357"/>
      <c r="BW93" s="369">
        <v>24346</v>
      </c>
      <c r="BX93" s="370"/>
      <c r="BY93" s="371">
        <v>30059</v>
      </c>
      <c r="BZ93" s="371"/>
      <c r="CA93" s="371">
        <v>-36289</v>
      </c>
      <c r="CB93" s="372"/>
      <c r="CC93" s="367">
        <v>48621</v>
      </c>
      <c r="CD93" s="368"/>
      <c r="CE93" s="367">
        <v>26495</v>
      </c>
      <c r="CF93" s="357"/>
      <c r="CG93" s="369">
        <v>14881</v>
      </c>
      <c r="CH93" s="370"/>
      <c r="CI93" s="371">
        <v>27755</v>
      </c>
      <c r="CJ93" s="371"/>
      <c r="CK93" s="371">
        <v>21063</v>
      </c>
      <c r="CL93" s="372"/>
      <c r="CM93" s="367">
        <f>+CE93+CG93+CI93+CK93</f>
        <v>90194</v>
      </c>
      <c r="CN93" s="368"/>
      <c r="CO93" s="367">
        <v>102052</v>
      </c>
      <c r="CP93" s="368"/>
      <c r="CQ93" s="367">
        <v>20138</v>
      </c>
      <c r="CR93" s="357"/>
      <c r="CS93" s="369">
        <v>22474</v>
      </c>
      <c r="CT93" s="370"/>
      <c r="CU93" s="371">
        <v>17607</v>
      </c>
      <c r="CV93" s="371"/>
      <c r="CW93" s="371">
        <v>34927</v>
      </c>
      <c r="CX93" s="372"/>
      <c r="CY93" s="367">
        <f>+CQ93+CS93+CU93+CW93</f>
        <v>95146</v>
      </c>
      <c r="CZ93" s="368"/>
      <c r="DA93" s="367">
        <v>25028</v>
      </c>
      <c r="DB93" s="357"/>
      <c r="DC93" s="369">
        <v>2416</v>
      </c>
      <c r="DD93" s="370"/>
      <c r="DE93" s="371">
        <v>9143</v>
      </c>
      <c r="DF93" s="371"/>
      <c r="DG93" s="371">
        <v>30356</v>
      </c>
      <c r="DH93" s="372"/>
      <c r="DI93" s="367">
        <f>+DA93+DC93+DE93+DG93</f>
        <v>66943</v>
      </c>
      <c r="DJ93" s="368"/>
      <c r="DK93" s="327" t="s">
        <v>116</v>
      </c>
      <c r="DL93" s="328"/>
      <c r="DM93" s="275" t="s">
        <v>91</v>
      </c>
      <c r="DN93" s="276"/>
      <c r="DO93" s="411">
        <v>38469</v>
      </c>
      <c r="DP93" s="274"/>
      <c r="DQ93" s="411">
        <v>27805</v>
      </c>
      <c r="DR93" s="412"/>
      <c r="DS93" s="413">
        <v>133544</v>
      </c>
      <c r="DT93" s="414"/>
      <c r="DU93" s="327">
        <v>8388</v>
      </c>
      <c r="DV93" s="328"/>
      <c r="DW93" s="275">
        <v>29061</v>
      </c>
      <c r="DX93" s="276"/>
      <c r="DY93" s="277">
        <v>51573</v>
      </c>
      <c r="DZ93" s="331"/>
      <c r="EA93" s="277">
        <v>35100</v>
      </c>
      <c r="EB93" s="278"/>
      <c r="EC93" s="279">
        <v>124122</v>
      </c>
      <c r="ED93" s="280"/>
      <c r="EE93" s="563"/>
      <c r="EF93" s="564"/>
      <c r="EG93" s="564"/>
      <c r="EH93" s="564"/>
      <c r="EI93" s="564"/>
      <c r="EJ93" s="564"/>
      <c r="EK93" s="564"/>
      <c r="EL93" s="564"/>
      <c r="EM93" s="564"/>
      <c r="EN93" s="565"/>
      <c r="EO93" s="327" t="s">
        <v>92</v>
      </c>
      <c r="EP93" s="328"/>
      <c r="EQ93" s="275" t="s">
        <v>91</v>
      </c>
      <c r="ER93" s="276"/>
      <c r="ES93" s="277">
        <v>46423</v>
      </c>
      <c r="ET93" s="331"/>
      <c r="EU93" s="277">
        <v>54473</v>
      </c>
      <c r="EV93" s="278"/>
      <c r="EW93" s="279">
        <v>169729</v>
      </c>
      <c r="EX93" s="280"/>
      <c r="EY93" s="327">
        <v>-26860</v>
      </c>
      <c r="EZ93" s="328"/>
      <c r="FA93" s="275">
        <v>33167</v>
      </c>
      <c r="FB93" s="276"/>
      <c r="FC93" s="275">
        <v>48636</v>
      </c>
      <c r="FD93" s="276"/>
      <c r="FE93" s="277">
        <v>43547</v>
      </c>
      <c r="FF93" s="278"/>
      <c r="FG93" s="279">
        <v>98490</v>
      </c>
      <c r="FH93" s="280"/>
      <c r="FI93" s="273">
        <v>-53112</v>
      </c>
      <c r="FJ93" s="274"/>
      <c r="FK93" s="411">
        <v>41335</v>
      </c>
      <c r="FL93" s="274"/>
      <c r="FM93" s="411">
        <v>-1084</v>
      </c>
      <c r="FN93" s="274"/>
      <c r="FO93" s="277">
        <v>55226</v>
      </c>
      <c r="FP93" s="278"/>
      <c r="FQ93" s="279">
        <v>42365</v>
      </c>
      <c r="FR93" s="280"/>
      <c r="FS93" s="273">
        <v>23257</v>
      </c>
      <c r="FT93" s="274"/>
      <c r="FU93" s="275">
        <v>70455</v>
      </c>
      <c r="FV93" s="276"/>
      <c r="FW93" s="577">
        <v>32587</v>
      </c>
      <c r="FX93" s="578"/>
      <c r="FY93" s="277"/>
      <c r="FZ93" s="278"/>
      <c r="GA93" s="279"/>
      <c r="GB93" s="280"/>
    </row>
    <row r="94" spans="1:184" ht="16" x14ac:dyDescent="0.2">
      <c r="A94" s="94" t="s">
        <v>43</v>
      </c>
      <c r="B94" s="95" t="s">
        <v>27</v>
      </c>
      <c r="C94" s="349">
        <v>-16698</v>
      </c>
      <c r="D94" s="363"/>
      <c r="E94" s="373">
        <v>2646</v>
      </c>
      <c r="F94" s="533"/>
      <c r="G94" s="373">
        <v>13332</v>
      </c>
      <c r="H94" s="533"/>
      <c r="I94" s="468">
        <v>-15244</v>
      </c>
      <c r="J94" s="430"/>
      <c r="K94" s="349">
        <v>-15964</v>
      </c>
      <c r="L94" s="430"/>
      <c r="M94" s="349">
        <v>-14668</v>
      </c>
      <c r="N94" s="363"/>
      <c r="O94" s="373">
        <v>45231</v>
      </c>
      <c r="P94" s="533"/>
      <c r="Q94" s="373">
        <v>11598</v>
      </c>
      <c r="R94" s="533"/>
      <c r="S94" s="468">
        <v>-63128</v>
      </c>
      <c r="T94" s="430"/>
      <c r="U94" s="349">
        <v>-20967</v>
      </c>
      <c r="V94" s="430"/>
      <c r="W94" s="349">
        <v>-12798</v>
      </c>
      <c r="X94" s="363"/>
      <c r="Y94" s="373">
        <v>20543</v>
      </c>
      <c r="Z94" s="533"/>
      <c r="AA94" s="373">
        <v>-6152</v>
      </c>
      <c r="AB94" s="533"/>
      <c r="AC94" s="468">
        <v>17410</v>
      </c>
      <c r="AD94" s="430"/>
      <c r="AE94" s="349">
        <v>19003</v>
      </c>
      <c r="AF94" s="430"/>
      <c r="AG94" s="349">
        <v>-9088</v>
      </c>
      <c r="AH94" s="363"/>
      <c r="AI94" s="373">
        <v>-9394</v>
      </c>
      <c r="AJ94" s="533"/>
      <c r="AK94" s="373">
        <v>-7649</v>
      </c>
      <c r="AL94" s="533"/>
      <c r="AM94" s="468">
        <v>-9604</v>
      </c>
      <c r="AN94" s="430"/>
      <c r="AO94" s="349">
        <v>-35735</v>
      </c>
      <c r="AP94" s="430"/>
      <c r="AQ94" s="349">
        <v>-8379</v>
      </c>
      <c r="AR94" s="363"/>
      <c r="AS94" s="373">
        <v>45638</v>
      </c>
      <c r="AT94" s="533"/>
      <c r="AU94" s="373">
        <v>-1889</v>
      </c>
      <c r="AV94" s="533"/>
      <c r="AW94" s="468">
        <v>-1915</v>
      </c>
      <c r="AX94" s="430"/>
      <c r="AY94" s="349">
        <v>33455</v>
      </c>
      <c r="AZ94" s="430"/>
      <c r="BA94" s="349">
        <v>-6499</v>
      </c>
      <c r="BB94" s="363"/>
      <c r="BC94" s="373">
        <v>-4214</v>
      </c>
      <c r="BD94" s="533"/>
      <c r="BE94" s="373">
        <v>-3187</v>
      </c>
      <c r="BF94" s="533"/>
      <c r="BG94" s="468">
        <v>-6373</v>
      </c>
      <c r="BH94" s="430"/>
      <c r="BI94" s="349">
        <v>-20273</v>
      </c>
      <c r="BJ94" s="430"/>
      <c r="BK94" s="422">
        <v>-8298</v>
      </c>
      <c r="BL94" s="363"/>
      <c r="BM94" s="424">
        <v>-5957</v>
      </c>
      <c r="BN94" s="374"/>
      <c r="BO94" s="425">
        <v>-7257</v>
      </c>
      <c r="BP94" s="425"/>
      <c r="BQ94" s="375">
        <v>-18100</v>
      </c>
      <c r="BR94" s="376"/>
      <c r="BS94" s="349">
        <v>-39612</v>
      </c>
      <c r="BT94" s="350"/>
      <c r="BU94" s="349">
        <v>-10444</v>
      </c>
      <c r="BV94" s="363"/>
      <c r="BW94" s="373">
        <v>-17015</v>
      </c>
      <c r="BX94" s="374"/>
      <c r="BY94" s="375">
        <v>-11849</v>
      </c>
      <c r="BZ94" s="375"/>
      <c r="CA94" s="375">
        <v>-13589</v>
      </c>
      <c r="CB94" s="376"/>
      <c r="CC94" s="349">
        <v>-52897</v>
      </c>
      <c r="CD94" s="350"/>
      <c r="CE94" s="349">
        <v>-12884</v>
      </c>
      <c r="CF94" s="363"/>
      <c r="CG94" s="373">
        <v>-19839</v>
      </c>
      <c r="CH94" s="374"/>
      <c r="CI94" s="375">
        <v>-9662</v>
      </c>
      <c r="CJ94" s="375"/>
      <c r="CK94" s="375">
        <v>34080</v>
      </c>
      <c r="CL94" s="376"/>
      <c r="CM94" s="349">
        <f>+CE94+CG94+CI94+CK94</f>
        <v>-8305</v>
      </c>
      <c r="CN94" s="350"/>
      <c r="CO94" s="349">
        <v>-20814</v>
      </c>
      <c r="CP94" s="350"/>
      <c r="CQ94" s="349">
        <v>-20827</v>
      </c>
      <c r="CR94" s="363"/>
      <c r="CS94" s="373">
        <v>-8891</v>
      </c>
      <c r="CT94" s="374"/>
      <c r="CU94" s="375">
        <v>-12448</v>
      </c>
      <c r="CV94" s="375"/>
      <c r="CW94" s="375">
        <v>-11146</v>
      </c>
      <c r="CX94" s="376"/>
      <c r="CY94" s="349">
        <f>+CQ94+CS94+CU94+CW94</f>
        <v>-53312</v>
      </c>
      <c r="CZ94" s="350"/>
      <c r="DA94" s="349">
        <v>-17378</v>
      </c>
      <c r="DB94" s="363"/>
      <c r="DC94" s="373">
        <v>-14055</v>
      </c>
      <c r="DD94" s="374"/>
      <c r="DE94" s="375">
        <v>-12408</v>
      </c>
      <c r="DF94" s="375"/>
      <c r="DG94" s="375">
        <v>-16455</v>
      </c>
      <c r="DH94" s="376"/>
      <c r="DI94" s="349">
        <f>+DA94+DC94+DE94+DG94</f>
        <v>-60296</v>
      </c>
      <c r="DJ94" s="350"/>
      <c r="DK94" s="319" t="s">
        <v>91</v>
      </c>
      <c r="DL94" s="320"/>
      <c r="DM94" s="239" t="s">
        <v>91</v>
      </c>
      <c r="DN94" s="240"/>
      <c r="DO94" s="549">
        <v>-13624</v>
      </c>
      <c r="DP94" s="238"/>
      <c r="DQ94" s="549">
        <v>-17393</v>
      </c>
      <c r="DR94" s="550"/>
      <c r="DS94" s="551">
        <v>-62430</v>
      </c>
      <c r="DT94" s="552"/>
      <c r="DU94" s="319">
        <v>-12291</v>
      </c>
      <c r="DV94" s="320"/>
      <c r="DW94" s="239">
        <v>-57924</v>
      </c>
      <c r="DX94" s="240"/>
      <c r="DY94" s="241">
        <v>-44795</v>
      </c>
      <c r="DZ94" s="332"/>
      <c r="EA94" s="241">
        <v>-3908</v>
      </c>
      <c r="EB94" s="242"/>
      <c r="EC94" s="243">
        <v>-118918</v>
      </c>
      <c r="ED94" s="244"/>
      <c r="EE94" s="563"/>
      <c r="EF94" s="564"/>
      <c r="EG94" s="564"/>
      <c r="EH94" s="564"/>
      <c r="EI94" s="564"/>
      <c r="EJ94" s="564"/>
      <c r="EK94" s="564"/>
      <c r="EL94" s="564"/>
      <c r="EM94" s="564"/>
      <c r="EN94" s="565"/>
      <c r="EO94" s="319" t="s">
        <v>91</v>
      </c>
      <c r="EP94" s="320"/>
      <c r="EQ94" s="239" t="s">
        <v>91</v>
      </c>
      <c r="ER94" s="240"/>
      <c r="ES94" s="241">
        <v>-6671</v>
      </c>
      <c r="ET94" s="332"/>
      <c r="EU94" s="241">
        <v>-13892</v>
      </c>
      <c r="EV94" s="242"/>
      <c r="EW94" s="243">
        <v>-71016</v>
      </c>
      <c r="EX94" s="244"/>
      <c r="EY94" s="319">
        <v>5198</v>
      </c>
      <c r="EZ94" s="320"/>
      <c r="FA94" s="239">
        <v>-20851</v>
      </c>
      <c r="FB94" s="240"/>
      <c r="FC94" s="239">
        <v>-22207</v>
      </c>
      <c r="FD94" s="240"/>
      <c r="FE94" s="241">
        <v>-20554</v>
      </c>
      <c r="FF94" s="242"/>
      <c r="FG94" s="243">
        <v>-58414</v>
      </c>
      <c r="FH94" s="244"/>
      <c r="FI94" s="237">
        <v>426988</v>
      </c>
      <c r="FJ94" s="238"/>
      <c r="FK94" s="549">
        <v>-14287</v>
      </c>
      <c r="FL94" s="238"/>
      <c r="FM94" s="549">
        <v>-21256</v>
      </c>
      <c r="FN94" s="238"/>
      <c r="FO94" s="241">
        <v>-31453</v>
      </c>
      <c r="FP94" s="242"/>
      <c r="FQ94" s="243">
        <v>359992</v>
      </c>
      <c r="FR94" s="244"/>
      <c r="FS94" s="237">
        <v>-15160</v>
      </c>
      <c r="FT94" s="238"/>
      <c r="FU94" s="239">
        <v>-14863</v>
      </c>
      <c r="FV94" s="240"/>
      <c r="FW94" s="579">
        <v>-12534</v>
      </c>
      <c r="FX94" s="580"/>
      <c r="FY94" s="241"/>
      <c r="FZ94" s="242"/>
      <c r="GA94" s="243"/>
      <c r="GB94" s="244"/>
    </row>
    <row r="95" spans="1:184" ht="16" x14ac:dyDescent="0.2">
      <c r="A95" s="94" t="s">
        <v>44</v>
      </c>
      <c r="B95" s="95" t="s">
        <v>28</v>
      </c>
      <c r="C95" s="349">
        <v>6227</v>
      </c>
      <c r="D95" s="363"/>
      <c r="E95" s="373">
        <v>6150</v>
      </c>
      <c r="F95" s="533"/>
      <c r="G95" s="373">
        <v>9519</v>
      </c>
      <c r="H95" s="533"/>
      <c r="I95" s="468">
        <v>-966</v>
      </c>
      <c r="J95" s="430"/>
      <c r="K95" s="349">
        <v>20900</v>
      </c>
      <c r="L95" s="430"/>
      <c r="M95" s="349">
        <v>8256</v>
      </c>
      <c r="N95" s="363"/>
      <c r="O95" s="373">
        <v>58500</v>
      </c>
      <c r="P95" s="533"/>
      <c r="Q95" s="373">
        <v>32479</v>
      </c>
      <c r="R95" s="533"/>
      <c r="S95" s="468">
        <v>-43957</v>
      </c>
      <c r="T95" s="430"/>
      <c r="U95" s="349">
        <v>55278</v>
      </c>
      <c r="V95" s="430"/>
      <c r="W95" s="349">
        <v>-2612</v>
      </c>
      <c r="X95" s="363"/>
      <c r="Y95" s="373">
        <v>17058</v>
      </c>
      <c r="Z95" s="533"/>
      <c r="AA95" s="373">
        <v>2877</v>
      </c>
      <c r="AB95" s="533"/>
      <c r="AC95" s="468">
        <v>32149</v>
      </c>
      <c r="AD95" s="430"/>
      <c r="AE95" s="349">
        <v>49472</v>
      </c>
      <c r="AF95" s="430"/>
      <c r="AG95" s="349">
        <v>3852</v>
      </c>
      <c r="AH95" s="363"/>
      <c r="AI95" s="373">
        <v>741</v>
      </c>
      <c r="AJ95" s="533"/>
      <c r="AK95" s="373">
        <v>-3171</v>
      </c>
      <c r="AL95" s="533"/>
      <c r="AM95" s="468">
        <v>-6268</v>
      </c>
      <c r="AN95" s="430"/>
      <c r="AO95" s="349">
        <v>-4846</v>
      </c>
      <c r="AP95" s="430"/>
      <c r="AQ95" s="349">
        <v>4695</v>
      </c>
      <c r="AR95" s="363"/>
      <c r="AS95" s="373">
        <v>39029</v>
      </c>
      <c r="AT95" s="533"/>
      <c r="AU95" s="373">
        <v>-8366</v>
      </c>
      <c r="AV95" s="533"/>
      <c r="AW95" s="468">
        <v>23330</v>
      </c>
      <c r="AX95" s="430"/>
      <c r="AY95" s="349">
        <v>58688</v>
      </c>
      <c r="AZ95" s="430"/>
      <c r="BA95" s="349">
        <v>5031</v>
      </c>
      <c r="BB95" s="363"/>
      <c r="BC95" s="373">
        <v>13669</v>
      </c>
      <c r="BD95" s="533"/>
      <c r="BE95" s="373">
        <v>11205</v>
      </c>
      <c r="BF95" s="533"/>
      <c r="BG95" s="468">
        <v>22210</v>
      </c>
      <c r="BH95" s="430"/>
      <c r="BI95" s="349">
        <v>52115</v>
      </c>
      <c r="BJ95" s="430"/>
      <c r="BK95" s="422">
        <v>12734</v>
      </c>
      <c r="BL95" s="363"/>
      <c r="BM95" s="424">
        <v>2580</v>
      </c>
      <c r="BN95" s="374"/>
      <c r="BO95" s="425">
        <v>-1067</v>
      </c>
      <c r="BP95" s="377"/>
      <c r="BQ95" s="375">
        <v>12952</v>
      </c>
      <c r="BR95" s="376"/>
      <c r="BS95" s="349">
        <v>27199</v>
      </c>
      <c r="BT95" s="350"/>
      <c r="BU95" s="349">
        <v>20061</v>
      </c>
      <c r="BV95" s="363"/>
      <c r="BW95" s="373">
        <v>7331</v>
      </c>
      <c r="BX95" s="374"/>
      <c r="BY95" s="375">
        <v>18210</v>
      </c>
      <c r="BZ95" s="377"/>
      <c r="CA95" s="375">
        <v>-49878</v>
      </c>
      <c r="CB95" s="376"/>
      <c r="CC95" s="349">
        <v>-4276</v>
      </c>
      <c r="CD95" s="350"/>
      <c r="CE95" s="349">
        <f>+CE93+CE94</f>
        <v>13611</v>
      </c>
      <c r="CF95" s="363"/>
      <c r="CG95" s="373">
        <f>+CG93+CG94</f>
        <v>-4958</v>
      </c>
      <c r="CH95" s="374"/>
      <c r="CI95" s="375">
        <f>+CI93+CI94</f>
        <v>18093</v>
      </c>
      <c r="CJ95" s="377"/>
      <c r="CK95" s="375">
        <f>+CK93+CK94</f>
        <v>55143</v>
      </c>
      <c r="CL95" s="376"/>
      <c r="CM95" s="349">
        <f>+CE95+CG95+CI95+CK95</f>
        <v>81889</v>
      </c>
      <c r="CN95" s="350"/>
      <c r="CO95" s="349">
        <v>81238</v>
      </c>
      <c r="CP95" s="350"/>
      <c r="CQ95" s="349">
        <v>-689</v>
      </c>
      <c r="CR95" s="363"/>
      <c r="CS95" s="373">
        <v>13583</v>
      </c>
      <c r="CT95" s="374"/>
      <c r="CU95" s="375">
        <v>5159</v>
      </c>
      <c r="CV95" s="377"/>
      <c r="CW95" s="375">
        <v>23781</v>
      </c>
      <c r="CX95" s="376"/>
      <c r="CY95" s="349">
        <f>+CQ95+CS95+CU95+CW95</f>
        <v>41834</v>
      </c>
      <c r="CZ95" s="350"/>
      <c r="DA95" s="349">
        <v>7650</v>
      </c>
      <c r="DB95" s="363"/>
      <c r="DC95" s="373">
        <v>-11639</v>
      </c>
      <c r="DD95" s="374"/>
      <c r="DE95" s="375">
        <v>-3265</v>
      </c>
      <c r="DF95" s="377"/>
      <c r="DG95" s="375">
        <v>13901</v>
      </c>
      <c r="DH95" s="376"/>
      <c r="DI95" s="349">
        <f>+DA95+DC95+DE95+DG95</f>
        <v>6647</v>
      </c>
      <c r="DJ95" s="350"/>
      <c r="DK95" s="319" t="s">
        <v>91</v>
      </c>
      <c r="DL95" s="320"/>
      <c r="DM95" s="239" t="s">
        <v>91</v>
      </c>
      <c r="DN95" s="240"/>
      <c r="DO95" s="549">
        <v>24845</v>
      </c>
      <c r="DP95" s="238"/>
      <c r="DQ95" s="549">
        <v>10412</v>
      </c>
      <c r="DR95" s="550"/>
      <c r="DS95" s="551">
        <v>71114</v>
      </c>
      <c r="DT95" s="552"/>
      <c r="DU95" s="319">
        <v>-3903</v>
      </c>
      <c r="DV95" s="320"/>
      <c r="DW95" s="239">
        <v>-28863</v>
      </c>
      <c r="DX95" s="240"/>
      <c r="DY95" s="241">
        <v>6778</v>
      </c>
      <c r="DZ95" s="332"/>
      <c r="EA95" s="241">
        <v>31192</v>
      </c>
      <c r="EB95" s="242"/>
      <c r="EC95" s="243">
        <v>5204</v>
      </c>
      <c r="ED95" s="244"/>
      <c r="EE95" s="563"/>
      <c r="EF95" s="564"/>
      <c r="EG95" s="564"/>
      <c r="EH95" s="564"/>
      <c r="EI95" s="564"/>
      <c r="EJ95" s="564"/>
      <c r="EK95" s="564"/>
      <c r="EL95" s="564"/>
      <c r="EM95" s="564"/>
      <c r="EN95" s="565"/>
      <c r="EO95" s="319" t="s">
        <v>91</v>
      </c>
      <c r="EP95" s="320"/>
      <c r="EQ95" s="239" t="s">
        <v>91</v>
      </c>
      <c r="ER95" s="240"/>
      <c r="ES95" s="241">
        <v>39752</v>
      </c>
      <c r="ET95" s="332"/>
      <c r="EU95" s="241">
        <v>40581</v>
      </c>
      <c r="EV95" s="242"/>
      <c r="EW95" s="243">
        <v>98713</v>
      </c>
      <c r="EX95" s="244"/>
      <c r="EY95" s="319">
        <v>-21662</v>
      </c>
      <c r="EZ95" s="320"/>
      <c r="FA95" s="239">
        <v>12316</v>
      </c>
      <c r="FB95" s="240"/>
      <c r="FC95" s="239">
        <v>26429</v>
      </c>
      <c r="FD95" s="240"/>
      <c r="FE95" s="241">
        <v>22993</v>
      </c>
      <c r="FF95" s="242"/>
      <c r="FG95" s="243">
        <v>40076</v>
      </c>
      <c r="FH95" s="244"/>
      <c r="FI95" s="237">
        <v>373876</v>
      </c>
      <c r="FJ95" s="238"/>
      <c r="FK95" s="549">
        <v>27048</v>
      </c>
      <c r="FL95" s="238"/>
      <c r="FM95" s="549">
        <v>-22340</v>
      </c>
      <c r="FN95" s="238"/>
      <c r="FO95" s="241">
        <v>23773</v>
      </c>
      <c r="FP95" s="242"/>
      <c r="FQ95" s="243">
        <v>402357</v>
      </c>
      <c r="FR95" s="244"/>
      <c r="FS95" s="237">
        <v>8097</v>
      </c>
      <c r="FT95" s="238"/>
      <c r="FU95" s="239">
        <v>55592</v>
      </c>
      <c r="FV95" s="240"/>
      <c r="FW95" s="579">
        <v>20053</v>
      </c>
      <c r="FX95" s="580"/>
      <c r="FY95" s="241"/>
      <c r="FZ95" s="242"/>
      <c r="GA95" s="243"/>
      <c r="GB95" s="244"/>
    </row>
    <row r="96" spans="1:184" ht="16.5" thickBot="1" x14ac:dyDescent="0.25">
      <c r="A96" s="96" t="s">
        <v>25</v>
      </c>
      <c r="B96" s="97" t="s">
        <v>29</v>
      </c>
      <c r="C96" s="391">
        <v>13081</v>
      </c>
      <c r="D96" s="393"/>
      <c r="E96" s="386">
        <v>-15597</v>
      </c>
      <c r="F96" s="534"/>
      <c r="G96" s="386">
        <v>23593</v>
      </c>
      <c r="H96" s="534"/>
      <c r="I96" s="536">
        <v>-24828</v>
      </c>
      <c r="J96" s="535"/>
      <c r="K96" s="391">
        <v>-3751</v>
      </c>
      <c r="L96" s="535"/>
      <c r="M96" s="391">
        <v>-2031</v>
      </c>
      <c r="N96" s="393"/>
      <c r="O96" s="386">
        <v>25543</v>
      </c>
      <c r="P96" s="534"/>
      <c r="Q96" s="386">
        <v>-31806</v>
      </c>
      <c r="R96" s="534"/>
      <c r="S96" s="536">
        <v>25649</v>
      </c>
      <c r="T96" s="535"/>
      <c r="U96" s="391">
        <v>17355</v>
      </c>
      <c r="V96" s="535"/>
      <c r="W96" s="391">
        <v>-8342</v>
      </c>
      <c r="X96" s="393"/>
      <c r="Y96" s="386">
        <v>-4134</v>
      </c>
      <c r="Z96" s="534"/>
      <c r="AA96" s="386">
        <v>-17077</v>
      </c>
      <c r="AB96" s="534"/>
      <c r="AC96" s="536">
        <v>-7806</v>
      </c>
      <c r="AD96" s="535"/>
      <c r="AE96" s="391">
        <v>-37359</v>
      </c>
      <c r="AF96" s="535"/>
      <c r="AG96" s="391">
        <v>52120</v>
      </c>
      <c r="AH96" s="393"/>
      <c r="AI96" s="386">
        <v>-29018</v>
      </c>
      <c r="AJ96" s="534"/>
      <c r="AK96" s="386">
        <v>-28169</v>
      </c>
      <c r="AL96" s="534"/>
      <c r="AM96" s="536">
        <v>-694</v>
      </c>
      <c r="AN96" s="535"/>
      <c r="AO96" s="391">
        <v>-5761</v>
      </c>
      <c r="AP96" s="535"/>
      <c r="AQ96" s="391">
        <v>255</v>
      </c>
      <c r="AR96" s="393"/>
      <c r="AS96" s="386">
        <v>-52332</v>
      </c>
      <c r="AT96" s="534"/>
      <c r="AU96" s="386">
        <v>20629</v>
      </c>
      <c r="AV96" s="534"/>
      <c r="AW96" s="536">
        <v>-10988</v>
      </c>
      <c r="AX96" s="535"/>
      <c r="AY96" s="391">
        <v>-42436</v>
      </c>
      <c r="AZ96" s="535"/>
      <c r="BA96" s="391">
        <v>-93687</v>
      </c>
      <c r="BB96" s="393"/>
      <c r="BC96" s="386">
        <v>71812</v>
      </c>
      <c r="BD96" s="534"/>
      <c r="BE96" s="386">
        <v>174</v>
      </c>
      <c r="BF96" s="534"/>
      <c r="BG96" s="536">
        <v>-17992</v>
      </c>
      <c r="BH96" s="535"/>
      <c r="BI96" s="391">
        <v>-39693</v>
      </c>
      <c r="BJ96" s="535"/>
      <c r="BK96" s="419">
        <v>-17008</v>
      </c>
      <c r="BL96" s="393"/>
      <c r="BM96" s="420">
        <v>-42662</v>
      </c>
      <c r="BN96" s="387"/>
      <c r="BO96" s="426">
        <v>2005</v>
      </c>
      <c r="BP96" s="389"/>
      <c r="BQ96" s="388">
        <v>-12520</v>
      </c>
      <c r="BR96" s="390"/>
      <c r="BS96" s="391">
        <v>-70185</v>
      </c>
      <c r="BT96" s="392"/>
      <c r="BU96" s="391">
        <v>-9166</v>
      </c>
      <c r="BV96" s="393"/>
      <c r="BW96" s="386">
        <v>-33961</v>
      </c>
      <c r="BX96" s="387"/>
      <c r="BY96" s="388">
        <v>-2853</v>
      </c>
      <c r="BZ96" s="389"/>
      <c r="CA96" s="388">
        <v>12110</v>
      </c>
      <c r="CB96" s="390"/>
      <c r="CC96" s="391">
        <v>-33870</v>
      </c>
      <c r="CD96" s="392"/>
      <c r="CE96" s="391">
        <v>-82</v>
      </c>
      <c r="CF96" s="393"/>
      <c r="CG96" s="386">
        <v>-24139</v>
      </c>
      <c r="CH96" s="387"/>
      <c r="CI96" s="388">
        <v>-1023</v>
      </c>
      <c r="CJ96" s="389"/>
      <c r="CK96" s="388">
        <v>-19000</v>
      </c>
      <c r="CL96" s="390"/>
      <c r="CM96" s="391">
        <f>+CE96+CG96+CI96+CK96</f>
        <v>-44244</v>
      </c>
      <c r="CN96" s="392"/>
      <c r="CO96" s="391">
        <v>-43615</v>
      </c>
      <c r="CP96" s="392"/>
      <c r="CQ96" s="391">
        <v>-10147</v>
      </c>
      <c r="CR96" s="393"/>
      <c r="CS96" s="386">
        <v>-24566</v>
      </c>
      <c r="CT96" s="387"/>
      <c r="CU96" s="388">
        <v>-1447</v>
      </c>
      <c r="CV96" s="389"/>
      <c r="CW96" s="388">
        <v>-14898</v>
      </c>
      <c r="CX96" s="390"/>
      <c r="CY96" s="391">
        <f>+CQ96+CS96+CU96+CW96</f>
        <v>-51058</v>
      </c>
      <c r="CZ96" s="392"/>
      <c r="DA96" s="391">
        <v>-9099</v>
      </c>
      <c r="DB96" s="393"/>
      <c r="DC96" s="386">
        <v>-49099</v>
      </c>
      <c r="DD96" s="387"/>
      <c r="DE96" s="388">
        <v>6614</v>
      </c>
      <c r="DF96" s="389"/>
      <c r="DG96" s="388">
        <v>-31364</v>
      </c>
      <c r="DH96" s="390"/>
      <c r="DI96" s="391">
        <f>+DA96+DC96+DE96+DG96</f>
        <v>-82948</v>
      </c>
      <c r="DJ96" s="392"/>
      <c r="DK96" s="245" t="s">
        <v>91</v>
      </c>
      <c r="DL96" s="246"/>
      <c r="DM96" s="247" t="s">
        <v>91</v>
      </c>
      <c r="DN96" s="248"/>
      <c r="DO96" s="554">
        <v>-18433</v>
      </c>
      <c r="DP96" s="555"/>
      <c r="DQ96" s="554">
        <v>9498</v>
      </c>
      <c r="DR96" s="556"/>
      <c r="DS96" s="557">
        <v>-19462</v>
      </c>
      <c r="DT96" s="558"/>
      <c r="DU96" s="245">
        <v>111818</v>
      </c>
      <c r="DV96" s="246"/>
      <c r="DW96" s="247">
        <v>-30591</v>
      </c>
      <c r="DX96" s="248"/>
      <c r="DY96" s="249">
        <v>-29256</v>
      </c>
      <c r="DZ96" s="342"/>
      <c r="EA96" s="249">
        <v>-11171</v>
      </c>
      <c r="EB96" s="250"/>
      <c r="EC96" s="251">
        <v>40800</v>
      </c>
      <c r="ED96" s="252"/>
      <c r="EE96" s="566"/>
      <c r="EF96" s="567"/>
      <c r="EG96" s="567"/>
      <c r="EH96" s="567"/>
      <c r="EI96" s="567"/>
      <c r="EJ96" s="567"/>
      <c r="EK96" s="567"/>
      <c r="EL96" s="567"/>
      <c r="EM96" s="567"/>
      <c r="EN96" s="568"/>
      <c r="EO96" s="245" t="s">
        <v>91</v>
      </c>
      <c r="EP96" s="246"/>
      <c r="EQ96" s="247" t="s">
        <v>91</v>
      </c>
      <c r="ER96" s="248"/>
      <c r="ES96" s="249">
        <v>34765</v>
      </c>
      <c r="ET96" s="342"/>
      <c r="EU96" s="249">
        <v>-31354</v>
      </c>
      <c r="EV96" s="250"/>
      <c r="EW96" s="251">
        <v>-40667</v>
      </c>
      <c r="EX96" s="252"/>
      <c r="EY96" s="245">
        <v>-21748</v>
      </c>
      <c r="EZ96" s="246"/>
      <c r="FA96" s="247">
        <v>-13704</v>
      </c>
      <c r="FB96" s="248"/>
      <c r="FC96" s="247">
        <v>-76982</v>
      </c>
      <c r="FD96" s="248"/>
      <c r="FE96" s="249">
        <v>-30744</v>
      </c>
      <c r="FF96" s="250"/>
      <c r="FG96" s="251">
        <v>-143178</v>
      </c>
      <c r="FH96" s="252"/>
      <c r="FI96" s="245">
        <v>-25888</v>
      </c>
      <c r="FJ96" s="246"/>
      <c r="FK96" s="247">
        <v>-99534</v>
      </c>
      <c r="FL96" s="248"/>
      <c r="FM96" s="247">
        <v>-115363</v>
      </c>
      <c r="FN96" s="248"/>
      <c r="FO96" s="249">
        <v>-35225</v>
      </c>
      <c r="FP96" s="250"/>
      <c r="FQ96" s="251">
        <v>-276010</v>
      </c>
      <c r="FR96" s="252"/>
      <c r="FS96" s="245">
        <v>-77478</v>
      </c>
      <c r="FT96" s="246"/>
      <c r="FU96" s="247">
        <v>-79263</v>
      </c>
      <c r="FV96" s="248"/>
      <c r="FW96" s="581">
        <v>-49847</v>
      </c>
      <c r="FX96" s="582"/>
      <c r="FY96" s="249"/>
      <c r="FZ96" s="250"/>
      <c r="GA96" s="251"/>
      <c r="GB96" s="252"/>
    </row>
    <row r="97" spans="1:174" ht="15.75" customHeight="1" x14ac:dyDescent="0.2"/>
    <row r="98" spans="1:174" ht="16" x14ac:dyDescent="0.2">
      <c r="A98" s="142" t="s">
        <v>134</v>
      </c>
      <c r="B98" s="68"/>
      <c r="C98" s="68"/>
      <c r="D98" s="68"/>
      <c r="E98" s="68"/>
      <c r="F98" s="68"/>
      <c r="G98" s="68"/>
      <c r="H98" s="68"/>
      <c r="I98" s="68"/>
      <c r="J98" s="68"/>
      <c r="K98" s="68"/>
      <c r="L98" s="68"/>
      <c r="M98" s="68"/>
      <c r="N98" s="68"/>
      <c r="O98" s="68"/>
      <c r="P98" s="68"/>
      <c r="Q98" s="68"/>
      <c r="R98" s="68"/>
      <c r="S98" s="68"/>
      <c r="T98" s="68"/>
      <c r="U98" s="68"/>
      <c r="V98" s="68"/>
      <c r="W98" s="85"/>
      <c r="X98" s="36"/>
      <c r="Y98" s="85"/>
      <c r="Z98" s="36"/>
      <c r="AA98" s="36"/>
      <c r="AB98" s="36"/>
      <c r="AC98" s="36"/>
      <c r="AD98" s="36"/>
      <c r="AE98" s="85"/>
      <c r="AF98" s="36"/>
      <c r="AG98" s="85"/>
      <c r="AH98" s="36"/>
      <c r="AI98" s="85"/>
      <c r="AJ98" s="85"/>
      <c r="AK98" s="85"/>
      <c r="AL98" s="85"/>
      <c r="AM98" s="85"/>
      <c r="AN98" s="85"/>
      <c r="AO98" s="85"/>
      <c r="AP98" s="85"/>
      <c r="AQ98" s="85"/>
      <c r="AR98" s="36"/>
      <c r="AS98" s="70"/>
      <c r="AT98" s="36"/>
      <c r="AU98" s="36"/>
      <c r="AV98" s="36"/>
      <c r="AW98" s="36"/>
      <c r="AX98" s="36"/>
      <c r="AY98" s="70"/>
      <c r="AZ98" s="36"/>
      <c r="BA98" s="85"/>
      <c r="BB98" s="36"/>
      <c r="BC98" s="85"/>
      <c r="BD98" s="36"/>
      <c r="BE98" s="36"/>
      <c r="BF98" s="36"/>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row>
    <row r="99" spans="1:174" ht="16" x14ac:dyDescent="0.2">
      <c r="A99" s="142" t="s">
        <v>143</v>
      </c>
      <c r="B99" s="68"/>
      <c r="C99" s="68"/>
      <c r="D99" s="68"/>
      <c r="E99" s="68"/>
      <c r="F99" s="68"/>
      <c r="G99" s="68"/>
      <c r="H99" s="68"/>
      <c r="I99" s="68"/>
      <c r="J99" s="68"/>
      <c r="K99" s="68"/>
      <c r="L99" s="68"/>
      <c r="M99" s="68"/>
      <c r="N99" s="68"/>
      <c r="O99" s="68"/>
      <c r="P99" s="68"/>
      <c r="Q99" s="68"/>
      <c r="R99" s="68"/>
      <c r="S99" s="68"/>
      <c r="T99" s="68"/>
      <c r="U99" s="68"/>
      <c r="V99" s="68"/>
      <c r="W99" s="85"/>
      <c r="X99" s="36"/>
      <c r="Y99" s="85"/>
      <c r="Z99" s="36"/>
      <c r="AA99" s="36"/>
      <c r="AB99" s="36"/>
      <c r="AC99" s="36"/>
      <c r="AD99" s="36"/>
      <c r="AE99" s="85"/>
      <c r="AF99" s="36"/>
      <c r="AG99" s="85"/>
      <c r="AH99" s="36"/>
      <c r="AI99" s="85"/>
      <c r="AJ99" s="85"/>
      <c r="AK99" s="85"/>
      <c r="AL99" s="85"/>
      <c r="AM99" s="85"/>
      <c r="AN99" s="85"/>
      <c r="AO99" s="85"/>
      <c r="AP99" s="85"/>
      <c r="AQ99" s="85"/>
      <c r="AR99" s="36"/>
      <c r="AS99" s="70"/>
      <c r="AT99" s="36"/>
      <c r="AU99" s="36"/>
      <c r="AV99" s="36"/>
      <c r="AW99" s="36"/>
      <c r="AX99" s="36"/>
      <c r="AY99" s="70"/>
      <c r="AZ99" s="36"/>
      <c r="BA99" s="85"/>
      <c r="BB99" s="36"/>
      <c r="BC99" s="85"/>
      <c r="BD99" s="36"/>
      <c r="BE99" s="36"/>
      <c r="BF99" s="36"/>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row>
    <row r="100" spans="1:174" ht="16" x14ac:dyDescent="0.2">
      <c r="A100" s="127"/>
      <c r="B100" s="68"/>
      <c r="C100" s="68"/>
      <c r="D100" s="68"/>
      <c r="E100" s="68"/>
      <c r="F100" s="68"/>
      <c r="G100" s="68"/>
      <c r="H100" s="68"/>
      <c r="I100" s="68"/>
      <c r="J100" s="68"/>
      <c r="K100" s="68"/>
      <c r="L100" s="68"/>
      <c r="M100" s="68"/>
      <c r="N100" s="68"/>
      <c r="O100" s="68"/>
      <c r="P100" s="68"/>
      <c r="Q100" s="68"/>
      <c r="R100" s="68"/>
      <c r="S100" s="68"/>
      <c r="T100" s="68"/>
      <c r="U100" s="68"/>
      <c r="V100" s="68"/>
      <c r="W100" s="85"/>
      <c r="X100" s="36"/>
      <c r="Y100" s="85"/>
      <c r="Z100" s="36"/>
      <c r="AA100" s="36"/>
      <c r="AB100" s="36"/>
      <c r="AC100" s="36"/>
      <c r="AD100" s="36"/>
      <c r="AE100" s="85"/>
      <c r="AF100" s="36"/>
      <c r="AG100" s="85"/>
      <c r="AH100" s="36"/>
      <c r="AI100" s="85"/>
      <c r="AJ100" s="85"/>
      <c r="AK100" s="85"/>
      <c r="AL100" s="85"/>
      <c r="AM100" s="85"/>
      <c r="AN100" s="85"/>
      <c r="AO100" s="85"/>
      <c r="AP100" s="85"/>
      <c r="AQ100" s="85"/>
      <c r="AR100" s="36"/>
      <c r="AS100" s="70"/>
      <c r="AT100" s="36"/>
      <c r="AU100" s="36"/>
      <c r="AV100" s="36"/>
      <c r="AW100" s="36"/>
      <c r="AX100" s="36"/>
      <c r="AY100" s="70"/>
      <c r="AZ100" s="36"/>
      <c r="BA100" s="85"/>
      <c r="BB100" s="36"/>
      <c r="BC100" s="85"/>
      <c r="BD100" s="36"/>
      <c r="BE100" s="36"/>
      <c r="BF100" s="36"/>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row>
    <row r="101" spans="1:174" s="132" customFormat="1" ht="16" x14ac:dyDescent="0.2">
      <c r="A101" s="143" t="s">
        <v>135</v>
      </c>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8"/>
      <c r="X101" s="129"/>
      <c r="Y101" s="128"/>
      <c r="Z101" s="129"/>
      <c r="AA101" s="129"/>
      <c r="AB101" s="129"/>
      <c r="AC101" s="129"/>
      <c r="AD101" s="129"/>
      <c r="AE101" s="128"/>
      <c r="AF101" s="129"/>
      <c r="AG101" s="128"/>
      <c r="AH101" s="129"/>
      <c r="AI101" s="128"/>
      <c r="AJ101" s="128"/>
      <c r="AK101" s="128"/>
      <c r="AL101" s="128"/>
      <c r="AM101" s="128"/>
      <c r="AN101" s="128"/>
      <c r="AO101" s="128"/>
      <c r="AP101" s="128"/>
      <c r="AQ101" s="128"/>
      <c r="AR101" s="129"/>
      <c r="AS101" s="130"/>
      <c r="AT101" s="129"/>
      <c r="AU101" s="129"/>
      <c r="AV101" s="129"/>
      <c r="AW101" s="129"/>
      <c r="AX101" s="129"/>
      <c r="AY101" s="130"/>
      <c r="AZ101" s="129"/>
      <c r="BA101" s="128"/>
      <c r="BB101" s="129"/>
      <c r="BC101" s="128"/>
      <c r="BD101" s="129"/>
      <c r="BE101" s="129"/>
      <c r="BF101" s="129"/>
      <c r="BG101" s="131"/>
      <c r="BH101" s="131"/>
      <c r="BI101" s="131"/>
      <c r="BJ101" s="131"/>
      <c r="BK101" s="131"/>
      <c r="BL101" s="131"/>
      <c r="BM101" s="131"/>
      <c r="BN101" s="131"/>
      <c r="BO101" s="131"/>
      <c r="BP101" s="131"/>
      <c r="BQ101" s="131"/>
      <c r="BR101" s="131"/>
      <c r="BS101" s="131"/>
      <c r="BT101" s="131"/>
      <c r="BU101" s="131"/>
      <c r="BV101" s="131"/>
      <c r="BW101" s="131"/>
      <c r="BX101" s="131"/>
      <c r="BY101" s="131"/>
      <c r="BZ101" s="131"/>
      <c r="CA101" s="131"/>
      <c r="CB101" s="131"/>
      <c r="CC101" s="131"/>
      <c r="CD101" s="131"/>
      <c r="CE101" s="131"/>
      <c r="CF101" s="131"/>
      <c r="CG101" s="131"/>
      <c r="CH101" s="131"/>
      <c r="CI101" s="131"/>
      <c r="CJ101" s="131"/>
      <c r="CK101" s="131"/>
      <c r="CL101" s="131"/>
      <c r="CM101" s="131"/>
      <c r="CN101" s="131"/>
      <c r="CO101" s="131"/>
      <c r="CP101" s="131"/>
      <c r="CQ101" s="131"/>
      <c r="CR101" s="131"/>
      <c r="CS101" s="131"/>
      <c r="CT101" s="131"/>
      <c r="CU101" s="131"/>
      <c r="CV101" s="131"/>
      <c r="CW101" s="131"/>
      <c r="CX101" s="131"/>
      <c r="CY101" s="131"/>
      <c r="CZ101" s="131"/>
      <c r="DA101" s="131"/>
      <c r="DB101" s="131"/>
      <c r="DC101" s="131"/>
      <c r="DD101" s="131"/>
      <c r="DE101" s="131"/>
      <c r="DF101" s="131"/>
      <c r="DG101" s="131"/>
      <c r="DH101" s="131"/>
      <c r="DI101" s="131"/>
      <c r="DJ101" s="131"/>
      <c r="DK101" s="131"/>
      <c r="DL101" s="131"/>
      <c r="DM101" s="131"/>
      <c r="DN101" s="131"/>
      <c r="DO101" s="131"/>
      <c r="DP101" s="131"/>
      <c r="DQ101" s="131"/>
      <c r="DR101" s="131"/>
      <c r="DS101" s="131"/>
      <c r="DT101" s="131"/>
      <c r="DU101" s="131"/>
      <c r="DV101" s="131"/>
      <c r="DW101" s="131"/>
      <c r="DX101" s="131"/>
      <c r="DY101" s="131"/>
      <c r="DZ101" s="131"/>
      <c r="EA101" s="131"/>
      <c r="EB101" s="131"/>
      <c r="EC101" s="131"/>
      <c r="ED101" s="131"/>
      <c r="EE101" s="131"/>
      <c r="EF101" s="131"/>
      <c r="EG101" s="131"/>
      <c r="EH101" s="131"/>
      <c r="EI101" s="131"/>
      <c r="EJ101" s="131"/>
      <c r="EK101" s="131"/>
      <c r="EL101" s="131"/>
      <c r="EM101" s="131"/>
      <c r="EN101" s="131"/>
      <c r="EO101" s="131"/>
      <c r="EP101" s="131"/>
      <c r="EQ101" s="131"/>
      <c r="ER101" s="131"/>
      <c r="ES101" s="131"/>
      <c r="ET101" s="131"/>
      <c r="EU101" s="131"/>
      <c r="EV101" s="131"/>
      <c r="EW101" s="131"/>
      <c r="EX101" s="131"/>
      <c r="EY101" s="131"/>
      <c r="EZ101" s="131"/>
      <c r="FA101" s="131"/>
      <c r="FB101" s="131"/>
      <c r="FC101" s="131"/>
      <c r="FD101" s="131"/>
      <c r="FE101" s="131"/>
      <c r="FF101" s="131"/>
      <c r="FG101" s="131"/>
      <c r="FH101" s="131"/>
      <c r="FI101" s="131"/>
      <c r="FJ101" s="131"/>
      <c r="FK101" s="131"/>
      <c r="FL101" s="131"/>
      <c r="FM101" s="131"/>
      <c r="FN101" s="131"/>
      <c r="FO101" s="131"/>
      <c r="FP101" s="131"/>
      <c r="FQ101" s="131"/>
      <c r="FR101" s="131"/>
    </row>
    <row r="102" spans="1:174" x14ac:dyDescent="0.2">
      <c r="A102" s="143" t="s">
        <v>144</v>
      </c>
    </row>
    <row r="104" spans="1:174" x14ac:dyDescent="0.2">
      <c r="A104"/>
    </row>
  </sheetData>
  <mergeCells count="1324">
    <mergeCell ref="FS4:GB4"/>
    <mergeCell ref="FS5:FS6"/>
    <mergeCell ref="FU5:FU6"/>
    <mergeCell ref="FW5:FW6"/>
    <mergeCell ref="FY5:FY6"/>
    <mergeCell ref="GA5:GA6"/>
    <mergeCell ref="CO3:GB3"/>
    <mergeCell ref="FS26:GB26"/>
    <mergeCell ref="FS27:FS28"/>
    <mergeCell ref="FU27:FU28"/>
    <mergeCell ref="FW27:FW28"/>
    <mergeCell ref="FY27:FY28"/>
    <mergeCell ref="GA27:GA28"/>
    <mergeCell ref="CO25:GB25"/>
    <mergeCell ref="FS48:GB48"/>
    <mergeCell ref="FS49:FS50"/>
    <mergeCell ref="FU49:FU50"/>
    <mergeCell ref="FW49:FW50"/>
    <mergeCell ref="FY49:FY50"/>
    <mergeCell ref="GA49:GA50"/>
    <mergeCell ref="CO47:GB47"/>
    <mergeCell ref="FI4:FR4"/>
    <mergeCell ref="FI5:FI6"/>
    <mergeCell ref="FK5:FK6"/>
    <mergeCell ref="FM5:FM6"/>
    <mergeCell ref="FO5:FO6"/>
    <mergeCell ref="FQ5:FQ6"/>
    <mergeCell ref="FI26:FR26"/>
    <mergeCell ref="FI27:FI28"/>
    <mergeCell ref="FK27:FK28"/>
    <mergeCell ref="FM27:FM28"/>
    <mergeCell ref="FO27:FO28"/>
    <mergeCell ref="EE70:EN77"/>
    <mergeCell ref="EE90:EN96"/>
    <mergeCell ref="EO96:EP96"/>
    <mergeCell ref="EQ96:ER96"/>
    <mergeCell ref="ES96:ET96"/>
    <mergeCell ref="EU96:EV96"/>
    <mergeCell ref="FI94:FJ94"/>
    <mergeCell ref="FK94:FL94"/>
    <mergeCell ref="FM94:FN94"/>
    <mergeCell ref="FO94:FP94"/>
    <mergeCell ref="FQ94:FR94"/>
    <mergeCell ref="FI95:FJ95"/>
    <mergeCell ref="FK95:FL95"/>
    <mergeCell ref="FM95:FN95"/>
    <mergeCell ref="FO95:FP95"/>
    <mergeCell ref="FQ95:FR95"/>
    <mergeCell ref="FI96:FJ96"/>
    <mergeCell ref="FK96:FL96"/>
    <mergeCell ref="FM96:FN96"/>
    <mergeCell ref="FO96:FP96"/>
    <mergeCell ref="FQ96:FR96"/>
    <mergeCell ref="FI76:FJ76"/>
    <mergeCell ref="FK76:FL76"/>
    <mergeCell ref="FM76:FN76"/>
    <mergeCell ref="FO76:FP76"/>
    <mergeCell ref="FQ76:FR76"/>
    <mergeCell ref="FI77:FJ77"/>
    <mergeCell ref="FK77:FL77"/>
    <mergeCell ref="FM77:FN77"/>
    <mergeCell ref="FO77:FP77"/>
    <mergeCell ref="FQ77:FR77"/>
    <mergeCell ref="FI90:FR90"/>
    <mergeCell ref="FK93:FL93"/>
    <mergeCell ref="FM93:FN93"/>
    <mergeCell ref="FO93:FP93"/>
    <mergeCell ref="FQ93:FR93"/>
    <mergeCell ref="FI70:FR70"/>
    <mergeCell ref="FI71:FJ72"/>
    <mergeCell ref="FK71:FL72"/>
    <mergeCell ref="FM71:FN72"/>
    <mergeCell ref="FO71:FP72"/>
    <mergeCell ref="FQ71:FR72"/>
    <mergeCell ref="FI73:FJ73"/>
    <mergeCell ref="FK73:FL73"/>
    <mergeCell ref="FM73:FN73"/>
    <mergeCell ref="FO73:FP73"/>
    <mergeCell ref="FQ73:FR73"/>
    <mergeCell ref="FI74:FJ74"/>
    <mergeCell ref="FK74:FL74"/>
    <mergeCell ref="FM74:FN74"/>
    <mergeCell ref="FO74:FP74"/>
    <mergeCell ref="FQ74:FR74"/>
    <mergeCell ref="FI75:FJ75"/>
    <mergeCell ref="FK75:FL75"/>
    <mergeCell ref="FM75:FN75"/>
    <mergeCell ref="FO75:FP75"/>
    <mergeCell ref="FQ75:FR75"/>
    <mergeCell ref="FI91:FJ92"/>
    <mergeCell ref="FK91:FL92"/>
    <mergeCell ref="FM91:FN92"/>
    <mergeCell ref="FO91:FP92"/>
    <mergeCell ref="FQ91:FR92"/>
    <mergeCell ref="FI93:FJ93"/>
    <mergeCell ref="FQ27:FQ28"/>
    <mergeCell ref="FI48:FR48"/>
    <mergeCell ref="FI49:FI50"/>
    <mergeCell ref="FK49:FK50"/>
    <mergeCell ref="FM49:FM50"/>
    <mergeCell ref="FO49:FO50"/>
    <mergeCell ref="FQ49:FQ50"/>
    <mergeCell ref="EE4:EN4"/>
    <mergeCell ref="EE5:EE6"/>
    <mergeCell ref="EG5:EG6"/>
    <mergeCell ref="EI5:EI6"/>
    <mergeCell ref="EK5:EK6"/>
    <mergeCell ref="EM5:EM6"/>
    <mergeCell ref="EE26:EN26"/>
    <mergeCell ref="EE27:EE28"/>
    <mergeCell ref="EG27:EG28"/>
    <mergeCell ref="EI27:EI28"/>
    <mergeCell ref="EK27:EK28"/>
    <mergeCell ref="EM27:EM28"/>
    <mergeCell ref="EE48:EN48"/>
    <mergeCell ref="EE49:EE50"/>
    <mergeCell ref="EG49:EG50"/>
    <mergeCell ref="EI49:EI50"/>
    <mergeCell ref="EK49:EK50"/>
    <mergeCell ref="EM49:EM50"/>
    <mergeCell ref="EO4:EX4"/>
    <mergeCell ref="EO5:EO6"/>
    <mergeCell ref="EQ5:EQ6"/>
    <mergeCell ref="ES5:ES6"/>
    <mergeCell ref="EU5:EU6"/>
    <mergeCell ref="EW5:EW6"/>
    <mergeCell ref="EO26:EX26"/>
    <mergeCell ref="EO70:EX70"/>
    <mergeCell ref="EO71:EP72"/>
    <mergeCell ref="EQ71:ER72"/>
    <mergeCell ref="ES71:ET72"/>
    <mergeCell ref="EU71:EV72"/>
    <mergeCell ref="EW71:EX72"/>
    <mergeCell ref="EO73:EP73"/>
    <mergeCell ref="EQ73:ER73"/>
    <mergeCell ref="ES73:ET73"/>
    <mergeCell ref="EU73:EV73"/>
    <mergeCell ref="EW73:EX73"/>
    <mergeCell ref="EO74:EP74"/>
    <mergeCell ref="EQ74:ER74"/>
    <mergeCell ref="ES74:ET74"/>
    <mergeCell ref="EU74:EV74"/>
    <mergeCell ref="EW74:EX74"/>
    <mergeCell ref="EO75:EP75"/>
    <mergeCell ref="EQ75:ER75"/>
    <mergeCell ref="ES75:ET75"/>
    <mergeCell ref="EU75:EV75"/>
    <mergeCell ref="EW75:EX75"/>
    <mergeCell ref="EW96:EX96"/>
    <mergeCell ref="EO76:EP76"/>
    <mergeCell ref="EQ76:ER76"/>
    <mergeCell ref="ES76:ET76"/>
    <mergeCell ref="EU76:EV76"/>
    <mergeCell ref="EW76:EX76"/>
    <mergeCell ref="EO77:EP77"/>
    <mergeCell ref="EQ77:ER77"/>
    <mergeCell ref="ES77:ET77"/>
    <mergeCell ref="EU77:EV77"/>
    <mergeCell ref="EW77:EX77"/>
    <mergeCell ref="EO90:EX90"/>
    <mergeCell ref="EO91:EP92"/>
    <mergeCell ref="EQ91:ER92"/>
    <mergeCell ref="ES91:ET92"/>
    <mergeCell ref="EU91:EV92"/>
    <mergeCell ref="EW91:EX92"/>
    <mergeCell ref="EO93:EP93"/>
    <mergeCell ref="EQ93:ER93"/>
    <mergeCell ref="ES93:ET93"/>
    <mergeCell ref="EU93:EV93"/>
    <mergeCell ref="EW93:EX93"/>
    <mergeCell ref="EO94:EP94"/>
    <mergeCell ref="EQ94:ER94"/>
    <mergeCell ref="ES94:ET94"/>
    <mergeCell ref="EU94:EV94"/>
    <mergeCell ref="EW94:EX94"/>
    <mergeCell ref="EO95:EP95"/>
    <mergeCell ref="EQ95:ER95"/>
    <mergeCell ref="ES95:ET95"/>
    <mergeCell ref="EU95:EV95"/>
    <mergeCell ref="EW95:EX95"/>
    <mergeCell ref="EO27:EO28"/>
    <mergeCell ref="EQ27:EQ28"/>
    <mergeCell ref="ES27:ES28"/>
    <mergeCell ref="EU27:EU28"/>
    <mergeCell ref="EW27:EW28"/>
    <mergeCell ref="EO48:EX48"/>
    <mergeCell ref="EO49:EO50"/>
    <mergeCell ref="EQ49:EQ50"/>
    <mergeCell ref="ES49:ES50"/>
    <mergeCell ref="EU49:EU50"/>
    <mergeCell ref="EW49:EW50"/>
    <mergeCell ref="DK96:DL96"/>
    <mergeCell ref="DM96:DN96"/>
    <mergeCell ref="DO96:DP96"/>
    <mergeCell ref="DQ96:DR96"/>
    <mergeCell ref="DS96:DT96"/>
    <mergeCell ref="DK94:DL94"/>
    <mergeCell ref="DM94:DN94"/>
    <mergeCell ref="DO94:DP94"/>
    <mergeCell ref="DQ94:DR94"/>
    <mergeCell ref="DS94:DT94"/>
    <mergeCell ref="DK95:DL95"/>
    <mergeCell ref="DM95:DN95"/>
    <mergeCell ref="DO95:DP95"/>
    <mergeCell ref="DQ95:DR95"/>
    <mergeCell ref="DS95:DT95"/>
    <mergeCell ref="DK91:DL92"/>
    <mergeCell ref="DM91:DN92"/>
    <mergeCell ref="DO91:DP92"/>
    <mergeCell ref="DQ91:DR92"/>
    <mergeCell ref="DS91:DT92"/>
    <mergeCell ref="DK93:DL93"/>
    <mergeCell ref="DM93:DN93"/>
    <mergeCell ref="DO93:DP93"/>
    <mergeCell ref="DQ93:DR93"/>
    <mergeCell ref="DS93:DT93"/>
    <mergeCell ref="DO5:DO6"/>
    <mergeCell ref="DQ5:DQ6"/>
    <mergeCell ref="DS5:DS6"/>
    <mergeCell ref="DK26:DT26"/>
    <mergeCell ref="DK27:DK28"/>
    <mergeCell ref="DM27:DM28"/>
    <mergeCell ref="DO27:DO28"/>
    <mergeCell ref="DQ27:DQ28"/>
    <mergeCell ref="DS27:DS28"/>
    <mergeCell ref="DK76:DL76"/>
    <mergeCell ref="DM76:DN76"/>
    <mergeCell ref="DO76:DP76"/>
    <mergeCell ref="DQ76:DR76"/>
    <mergeCell ref="DS76:DT76"/>
    <mergeCell ref="DK77:DL77"/>
    <mergeCell ref="DM77:DN77"/>
    <mergeCell ref="DO77:DP77"/>
    <mergeCell ref="DQ77:DR77"/>
    <mergeCell ref="DS77:DT77"/>
    <mergeCell ref="DK74:DL74"/>
    <mergeCell ref="DM74:DN74"/>
    <mergeCell ref="DO74:DP74"/>
    <mergeCell ref="DQ74:DR74"/>
    <mergeCell ref="DS74:DT74"/>
    <mergeCell ref="DK75:DL75"/>
    <mergeCell ref="DM75:DN75"/>
    <mergeCell ref="DO75:DP75"/>
    <mergeCell ref="DQ75:DR75"/>
    <mergeCell ref="DS75:DT75"/>
    <mergeCell ref="DK5:DK6"/>
    <mergeCell ref="DM5:DM6"/>
    <mergeCell ref="DK48:DT48"/>
    <mergeCell ref="C3:CN3"/>
    <mergeCell ref="C25:CN25"/>
    <mergeCell ref="C47:CN47"/>
    <mergeCell ref="C69:CN69"/>
    <mergeCell ref="C89:CN89"/>
    <mergeCell ref="C77:D77"/>
    <mergeCell ref="E77:F77"/>
    <mergeCell ref="G77:H77"/>
    <mergeCell ref="I77:J77"/>
    <mergeCell ref="K77:L77"/>
    <mergeCell ref="M77:N77"/>
    <mergeCell ref="AK77:AL77"/>
    <mergeCell ref="AM77:AN77"/>
    <mergeCell ref="AY75:AZ75"/>
    <mergeCell ref="AO76:AP76"/>
    <mergeCell ref="C75:D75"/>
    <mergeCell ref="G75:H75"/>
    <mergeCell ref="O76:P76"/>
    <mergeCell ref="Q76:R76"/>
    <mergeCell ref="AO73:AP73"/>
    <mergeCell ref="AO74:AP74"/>
    <mergeCell ref="AS76:AT76"/>
    <mergeCell ref="BA75:BB75"/>
    <mergeCell ref="AQ75:AR75"/>
    <mergeCell ref="AU75:AV75"/>
    <mergeCell ref="AU76:AV76"/>
    <mergeCell ref="AW76:AX76"/>
    <mergeCell ref="AS74:AT74"/>
    <mergeCell ref="BO77:BP77"/>
    <mergeCell ref="BM95:BN95"/>
    <mergeCell ref="BA95:BB95"/>
    <mergeCell ref="BC95:BD95"/>
    <mergeCell ref="BE95:BF95"/>
    <mergeCell ref="BG95:BH95"/>
    <mergeCell ref="BI95:BJ95"/>
    <mergeCell ref="BC96:BD96"/>
    <mergeCell ref="BE96:BF96"/>
    <mergeCell ref="BG96:BH96"/>
    <mergeCell ref="BI96:BJ96"/>
    <mergeCell ref="BA93:BB93"/>
    <mergeCell ref="BC93:BD93"/>
    <mergeCell ref="BE93:BF93"/>
    <mergeCell ref="BG93:BH93"/>
    <mergeCell ref="BI93:BJ93"/>
    <mergeCell ref="BA94:BB94"/>
    <mergeCell ref="BC94:BD94"/>
    <mergeCell ref="BE94:BF94"/>
    <mergeCell ref="BG94:BH94"/>
    <mergeCell ref="BI94:BJ94"/>
    <mergeCell ref="AS96:AT96"/>
    <mergeCell ref="AU96:AV96"/>
    <mergeCell ref="AW96:AX96"/>
    <mergeCell ref="AY96:AZ96"/>
    <mergeCell ref="AQ93:AR93"/>
    <mergeCell ref="AS93:AT93"/>
    <mergeCell ref="AU93:AV93"/>
    <mergeCell ref="AW93:AX93"/>
    <mergeCell ref="AY93:AZ93"/>
    <mergeCell ref="AS94:AT94"/>
    <mergeCell ref="AU94:AV94"/>
    <mergeCell ref="AW94:AX94"/>
    <mergeCell ref="AY94:AZ94"/>
    <mergeCell ref="U75:V75"/>
    <mergeCell ref="BG76:BH76"/>
    <mergeCell ref="BA96:BB96"/>
    <mergeCell ref="BM49:BM50"/>
    <mergeCell ref="AW75:AX75"/>
    <mergeCell ref="AS75:AT75"/>
    <mergeCell ref="AO94:AP94"/>
    <mergeCell ref="AG95:AH95"/>
    <mergeCell ref="AI95:AJ95"/>
    <mergeCell ref="AK95:AL95"/>
    <mergeCell ref="AM95:AN95"/>
    <mergeCell ref="AO95:AP95"/>
    <mergeCell ref="AG94:AH94"/>
    <mergeCell ref="AG75:AH75"/>
    <mergeCell ref="AI75:AJ75"/>
    <mergeCell ref="BC74:BD74"/>
    <mergeCell ref="BC76:BD76"/>
    <mergeCell ref="AS95:AT95"/>
    <mergeCell ref="AU95:AV95"/>
    <mergeCell ref="AW95:AX95"/>
    <mergeCell ref="AY95:AZ95"/>
    <mergeCell ref="AQ94:AR94"/>
    <mergeCell ref="BE77:BF77"/>
    <mergeCell ref="AC77:AD77"/>
    <mergeCell ref="AE77:AF77"/>
    <mergeCell ref="AG77:AH77"/>
    <mergeCell ref="AI77:AJ77"/>
    <mergeCell ref="AO77:AP77"/>
    <mergeCell ref="AQ77:AR77"/>
    <mergeCell ref="AS77:AT77"/>
    <mergeCell ref="AU77:AV77"/>
    <mergeCell ref="AW77:AX77"/>
    <mergeCell ref="AY77:AZ77"/>
    <mergeCell ref="BG77:BH77"/>
    <mergeCell ref="BI77:BJ77"/>
    <mergeCell ref="BA90:BJ90"/>
    <mergeCell ref="BE91:BF92"/>
    <mergeCell ref="BG91:BH92"/>
    <mergeCell ref="BI91:BJ92"/>
    <mergeCell ref="BA91:BB92"/>
    <mergeCell ref="K95:L95"/>
    <mergeCell ref="AI96:AJ96"/>
    <mergeCell ref="AK96:AL96"/>
    <mergeCell ref="AM96:AN96"/>
    <mergeCell ref="AO96:AP96"/>
    <mergeCell ref="Y93:Z93"/>
    <mergeCell ref="AA93:AB93"/>
    <mergeCell ref="AC93:AD93"/>
    <mergeCell ref="AE93:AF93"/>
    <mergeCell ref="AQ95:AR95"/>
    <mergeCell ref="AI93:AJ93"/>
    <mergeCell ref="AK93:AL93"/>
    <mergeCell ref="AM93:AN93"/>
    <mergeCell ref="AO93:AP93"/>
    <mergeCell ref="AI94:AJ94"/>
    <mergeCell ref="AK94:AL94"/>
    <mergeCell ref="AM94:AN94"/>
    <mergeCell ref="AQ96:AR96"/>
    <mergeCell ref="U94:V94"/>
    <mergeCell ref="W93:X93"/>
    <mergeCell ref="W96:X96"/>
    <mergeCell ref="Y96:Z96"/>
    <mergeCell ref="AA96:AB96"/>
    <mergeCell ref="AC96:AD96"/>
    <mergeCell ref="AE96:AF96"/>
    <mergeCell ref="AG96:AH96"/>
    <mergeCell ref="G94:H94"/>
    <mergeCell ref="G95:H95"/>
    <mergeCell ref="G96:H96"/>
    <mergeCell ref="I93:J93"/>
    <mergeCell ref="I94:J94"/>
    <mergeCell ref="I95:J95"/>
    <mergeCell ref="I96:J96"/>
    <mergeCell ref="G93:H93"/>
    <mergeCell ref="W94:X94"/>
    <mergeCell ref="Y94:Z94"/>
    <mergeCell ref="AA94:AB94"/>
    <mergeCell ref="AC94:AD94"/>
    <mergeCell ref="W95:X95"/>
    <mergeCell ref="Y95:Z95"/>
    <mergeCell ref="AA95:AB95"/>
    <mergeCell ref="AC95:AD95"/>
    <mergeCell ref="AE95:AF95"/>
    <mergeCell ref="AE94:AF94"/>
    <mergeCell ref="U96:V96"/>
    <mergeCell ref="Q95:R95"/>
    <mergeCell ref="S95:T95"/>
    <mergeCell ref="U95:V95"/>
    <mergeCell ref="Q93:R93"/>
    <mergeCell ref="S93:T93"/>
    <mergeCell ref="U93:V93"/>
    <mergeCell ref="K93:L93"/>
    <mergeCell ref="K94:L94"/>
    <mergeCell ref="Q94:R94"/>
    <mergeCell ref="S94:T94"/>
    <mergeCell ref="M94:N94"/>
    <mergeCell ref="O94:P94"/>
    <mergeCell ref="C93:D93"/>
    <mergeCell ref="C94:D94"/>
    <mergeCell ref="C95:D95"/>
    <mergeCell ref="C96:D96"/>
    <mergeCell ref="E93:F93"/>
    <mergeCell ref="E94:F94"/>
    <mergeCell ref="E95:F95"/>
    <mergeCell ref="E96:F96"/>
    <mergeCell ref="AG90:AP90"/>
    <mergeCell ref="AQ90:AZ90"/>
    <mergeCell ref="AS91:AT92"/>
    <mergeCell ref="AU91:AV92"/>
    <mergeCell ref="AW91:AX92"/>
    <mergeCell ref="AY91:AZ92"/>
    <mergeCell ref="AO91:AP92"/>
    <mergeCell ref="AQ91:AR92"/>
    <mergeCell ref="AE91:AF92"/>
    <mergeCell ref="U91:V92"/>
    <mergeCell ref="W91:X92"/>
    <mergeCell ref="Y91:Z92"/>
    <mergeCell ref="Q91:R92"/>
    <mergeCell ref="S91:T92"/>
    <mergeCell ref="K96:L96"/>
    <mergeCell ref="M93:N93"/>
    <mergeCell ref="O93:P93"/>
    <mergeCell ref="M95:N95"/>
    <mergeCell ref="O95:P95"/>
    <mergeCell ref="M96:N96"/>
    <mergeCell ref="O96:P96"/>
    <mergeCell ref="Q96:R96"/>
    <mergeCell ref="S96:T96"/>
    <mergeCell ref="AG93:AH93"/>
    <mergeCell ref="A90:B92"/>
    <mergeCell ref="BA77:BB77"/>
    <mergeCell ref="BC77:BD77"/>
    <mergeCell ref="Q77:R77"/>
    <mergeCell ref="S77:T77"/>
    <mergeCell ref="U77:V77"/>
    <mergeCell ref="W77:X77"/>
    <mergeCell ref="Y77:Z77"/>
    <mergeCell ref="AA77:AB77"/>
    <mergeCell ref="O77:P77"/>
    <mergeCell ref="I91:J92"/>
    <mergeCell ref="K91:L92"/>
    <mergeCell ref="M91:N92"/>
    <mergeCell ref="O91:P92"/>
    <mergeCell ref="AA91:AB92"/>
    <mergeCell ref="AC91:AD92"/>
    <mergeCell ref="AK76:AL76"/>
    <mergeCell ref="AM76:AN76"/>
    <mergeCell ref="U76:V76"/>
    <mergeCell ref="C90:L90"/>
    <mergeCell ref="M90:V90"/>
    <mergeCell ref="W90:AF90"/>
    <mergeCell ref="C91:D92"/>
    <mergeCell ref="E91:F92"/>
    <mergeCell ref="G91:H92"/>
    <mergeCell ref="BC91:BD92"/>
    <mergeCell ref="AG91:AH92"/>
    <mergeCell ref="AI91:AJ92"/>
    <mergeCell ref="AK91:AL92"/>
    <mergeCell ref="AM91:AN92"/>
    <mergeCell ref="C76:D76"/>
    <mergeCell ref="E76:F76"/>
    <mergeCell ref="G76:H76"/>
    <mergeCell ref="I76:J76"/>
    <mergeCell ref="K76:L76"/>
    <mergeCell ref="M76:N76"/>
    <mergeCell ref="S76:T76"/>
    <mergeCell ref="C74:D74"/>
    <mergeCell ref="E73:F73"/>
    <mergeCell ref="E74:F74"/>
    <mergeCell ref="AY76:AZ76"/>
    <mergeCell ref="BA76:BB76"/>
    <mergeCell ref="AU74:AV74"/>
    <mergeCell ref="AW74:AX74"/>
    <mergeCell ref="AY74:AZ74"/>
    <mergeCell ref="AQ76:AR76"/>
    <mergeCell ref="AQ48:AZ48"/>
    <mergeCell ref="AQ73:AR73"/>
    <mergeCell ref="AU73:AV73"/>
    <mergeCell ref="AW73:AX73"/>
    <mergeCell ref="AY73:AZ73"/>
    <mergeCell ref="AS73:AT73"/>
    <mergeCell ref="AQ74:AR74"/>
    <mergeCell ref="AO75:AP75"/>
    <mergeCell ref="AG73:AH73"/>
    <mergeCell ref="AI73:AJ73"/>
    <mergeCell ref="AK73:AL73"/>
    <mergeCell ref="AM73:AN73"/>
    <mergeCell ref="AG76:AH76"/>
    <mergeCell ref="AI76:AJ76"/>
    <mergeCell ref="AA76:AB76"/>
    <mergeCell ref="AC76:AD76"/>
    <mergeCell ref="Q71:R72"/>
    <mergeCell ref="Y73:Z73"/>
    <mergeCell ref="BA4:BJ4"/>
    <mergeCell ref="BA26:BJ26"/>
    <mergeCell ref="BA48:BJ48"/>
    <mergeCell ref="BG49:BG50"/>
    <mergeCell ref="BG5:BG6"/>
    <mergeCell ref="BA71:BB72"/>
    <mergeCell ref="BC71:BD72"/>
    <mergeCell ref="BE49:BE50"/>
    <mergeCell ref="BC75:BD75"/>
    <mergeCell ref="BE73:BF73"/>
    <mergeCell ref="BE74:BF74"/>
    <mergeCell ref="BE75:BF75"/>
    <mergeCell ref="BA74:BB74"/>
    <mergeCell ref="BC73:BD73"/>
    <mergeCell ref="BA49:BA50"/>
    <mergeCell ref="BC49:BC50"/>
    <mergeCell ref="BA73:BB73"/>
    <mergeCell ref="BI5:BI6"/>
    <mergeCell ref="BC27:BC28"/>
    <mergeCell ref="BC5:BC6"/>
    <mergeCell ref="BE5:BE6"/>
    <mergeCell ref="BG27:BG28"/>
    <mergeCell ref="BE27:BE28"/>
    <mergeCell ref="BI49:BI50"/>
    <mergeCell ref="BA27:BA28"/>
    <mergeCell ref="BA70:BJ70"/>
    <mergeCell ref="BG74:BH74"/>
    <mergeCell ref="BI75:BJ75"/>
    <mergeCell ref="BI74:BJ74"/>
    <mergeCell ref="BA5:BA6"/>
    <mergeCell ref="BE71:BF72"/>
    <mergeCell ref="BG71:BH72"/>
    <mergeCell ref="A70:B72"/>
    <mergeCell ref="W70:AF70"/>
    <mergeCell ref="AG70:AP70"/>
    <mergeCell ref="AQ70:AZ70"/>
    <mergeCell ref="AE71:AF72"/>
    <mergeCell ref="W73:X73"/>
    <mergeCell ref="AQ49:AQ50"/>
    <mergeCell ref="AS49:AS50"/>
    <mergeCell ref="AQ71:AR72"/>
    <mergeCell ref="AY71:AZ72"/>
    <mergeCell ref="W49:W50"/>
    <mergeCell ref="AY49:AY50"/>
    <mergeCell ref="AG49:AG50"/>
    <mergeCell ref="AI49:AI50"/>
    <mergeCell ref="AC71:AD72"/>
    <mergeCell ref="AK49:AK50"/>
    <mergeCell ref="Y74:Z74"/>
    <mergeCell ref="AW71:AX72"/>
    <mergeCell ref="AU71:AV72"/>
    <mergeCell ref="AS71:AT72"/>
    <mergeCell ref="W71:X72"/>
    <mergeCell ref="Y71:Z72"/>
    <mergeCell ref="AA71:AB72"/>
    <mergeCell ref="E71:F72"/>
    <mergeCell ref="G71:H72"/>
    <mergeCell ref="AK71:AL72"/>
    <mergeCell ref="AM71:AN72"/>
    <mergeCell ref="AO71:AP72"/>
    <mergeCell ref="AI71:AJ72"/>
    <mergeCell ref="I71:J72"/>
    <mergeCell ref="K71:L72"/>
    <mergeCell ref="U71:V72"/>
    <mergeCell ref="AQ26:AZ26"/>
    <mergeCell ref="AG4:AP4"/>
    <mergeCell ref="AI5:AI6"/>
    <mergeCell ref="AO49:AO50"/>
    <mergeCell ref="AQ4:AZ4"/>
    <mergeCell ref="AW27:AW28"/>
    <mergeCell ref="AU49:AU50"/>
    <mergeCell ref="AW49:AW50"/>
    <mergeCell ref="AU5:AU6"/>
    <mergeCell ref="AQ27:AQ28"/>
    <mergeCell ref="AS27:AS28"/>
    <mergeCell ref="AW5:AW6"/>
    <mergeCell ref="AU27:AU28"/>
    <mergeCell ref="AY27:AY28"/>
    <mergeCell ref="AY5:AY6"/>
    <mergeCell ref="AG26:AP26"/>
    <mergeCell ref="AO27:AO28"/>
    <mergeCell ref="AO5:AO6"/>
    <mergeCell ref="AK5:AK6"/>
    <mergeCell ref="AM5:AM6"/>
    <mergeCell ref="AK27:AK28"/>
    <mergeCell ref="AG27:AG28"/>
    <mergeCell ref="AI27:AI28"/>
    <mergeCell ref="AG48:AP48"/>
    <mergeCell ref="AM49:AM50"/>
    <mergeCell ref="AQ5:AQ6"/>
    <mergeCell ref="AS5:AS6"/>
    <mergeCell ref="AE5:AE6"/>
    <mergeCell ref="AG5:AG6"/>
    <mergeCell ref="W26:AF26"/>
    <mergeCell ref="AA5:AA6"/>
    <mergeCell ref="A4:B6"/>
    <mergeCell ref="A48:B50"/>
    <mergeCell ref="W5:W6"/>
    <mergeCell ref="Y5:Y6"/>
    <mergeCell ref="AA27:AA28"/>
    <mergeCell ref="AC27:AC28"/>
    <mergeCell ref="W48:AF48"/>
    <mergeCell ref="A26:B28"/>
    <mergeCell ref="W27:W28"/>
    <mergeCell ref="Y27:Y28"/>
    <mergeCell ref="AA49:AA50"/>
    <mergeCell ref="C4:L4"/>
    <mergeCell ref="AC49:AC50"/>
    <mergeCell ref="W4:AF4"/>
    <mergeCell ref="AC5:AC6"/>
    <mergeCell ref="AE27:AE28"/>
    <mergeCell ref="M4:V4"/>
    <mergeCell ref="AA73:AB73"/>
    <mergeCell ref="AC73:AD73"/>
    <mergeCell ref="AE73:AF73"/>
    <mergeCell ref="C5:C6"/>
    <mergeCell ref="E5:E6"/>
    <mergeCell ref="G5:G6"/>
    <mergeCell ref="I5:I6"/>
    <mergeCell ref="K5:K6"/>
    <mergeCell ref="C26:L26"/>
    <mergeCell ref="C27:C28"/>
    <mergeCell ref="E27:E28"/>
    <mergeCell ref="G27:G28"/>
    <mergeCell ref="I27:I28"/>
    <mergeCell ref="K27:K28"/>
    <mergeCell ref="C48:L48"/>
    <mergeCell ref="C49:C50"/>
    <mergeCell ref="E49:E50"/>
    <mergeCell ref="G49:G50"/>
    <mergeCell ref="I49:I50"/>
    <mergeCell ref="K49:K50"/>
    <mergeCell ref="Y49:Y50"/>
    <mergeCell ref="AE49:AE50"/>
    <mergeCell ref="C70:L70"/>
    <mergeCell ref="C73:D73"/>
    <mergeCell ref="C71:D72"/>
    <mergeCell ref="M5:M6"/>
    <mergeCell ref="O5:O6"/>
    <mergeCell ref="Q5:Q6"/>
    <mergeCell ref="S5:S6"/>
    <mergeCell ref="U5:U6"/>
    <mergeCell ref="S49:S50"/>
    <mergeCell ref="U49:U50"/>
    <mergeCell ref="S73:T73"/>
    <mergeCell ref="M26:V26"/>
    <mergeCell ref="M27:M28"/>
    <mergeCell ref="O27:O28"/>
    <mergeCell ref="S27:S28"/>
    <mergeCell ref="U27:U28"/>
    <mergeCell ref="Q27:Q28"/>
    <mergeCell ref="M48:V48"/>
    <mergeCell ref="M49:M50"/>
    <mergeCell ref="O49:O50"/>
    <mergeCell ref="Q49:Q50"/>
    <mergeCell ref="M70:V70"/>
    <mergeCell ref="M71:N72"/>
    <mergeCell ref="O71:P72"/>
    <mergeCell ref="E75:F75"/>
    <mergeCell ref="I73:J73"/>
    <mergeCell ref="K73:L73"/>
    <mergeCell ref="M73:N73"/>
    <mergeCell ref="O73:P73"/>
    <mergeCell ref="Q73:R73"/>
    <mergeCell ref="I75:J75"/>
    <mergeCell ref="K75:L75"/>
    <mergeCell ref="M75:N75"/>
    <mergeCell ref="O75:P75"/>
    <mergeCell ref="Q75:R75"/>
    <mergeCell ref="G74:H74"/>
    <mergeCell ref="I74:J74"/>
    <mergeCell ref="K74:L74"/>
    <mergeCell ref="M74:N74"/>
    <mergeCell ref="O74:P74"/>
    <mergeCell ref="Q74:R74"/>
    <mergeCell ref="G73:H73"/>
    <mergeCell ref="S75:T75"/>
    <mergeCell ref="W76:X76"/>
    <mergeCell ref="Y76:Z76"/>
    <mergeCell ref="W75:X75"/>
    <mergeCell ref="Y75:Z75"/>
    <mergeCell ref="BI27:BI28"/>
    <mergeCell ref="BI71:BJ72"/>
    <mergeCell ref="BI73:BJ73"/>
    <mergeCell ref="U73:V73"/>
    <mergeCell ref="S74:T74"/>
    <mergeCell ref="U74:V74"/>
    <mergeCell ref="W74:X74"/>
    <mergeCell ref="AC74:AD74"/>
    <mergeCell ref="AE74:AF74"/>
    <mergeCell ref="AK75:AL75"/>
    <mergeCell ref="AM75:AN75"/>
    <mergeCell ref="AG74:AH74"/>
    <mergeCell ref="AI74:AJ74"/>
    <mergeCell ref="AA74:AB74"/>
    <mergeCell ref="AK74:AL74"/>
    <mergeCell ref="AM74:AN74"/>
    <mergeCell ref="AA75:AB75"/>
    <mergeCell ref="AM27:AM28"/>
    <mergeCell ref="AG71:AH72"/>
    <mergeCell ref="S71:T72"/>
    <mergeCell ref="BG75:BH75"/>
    <mergeCell ref="BI76:BJ76"/>
    <mergeCell ref="BG73:BH73"/>
    <mergeCell ref="BE76:BF76"/>
    <mergeCell ref="AE76:AF76"/>
    <mergeCell ref="AC75:AD75"/>
    <mergeCell ref="AE75:AF75"/>
    <mergeCell ref="BS77:BT77"/>
    <mergeCell ref="BS91:BT92"/>
    <mergeCell ref="BM71:BN72"/>
    <mergeCell ref="BS93:BT93"/>
    <mergeCell ref="BQ27:BQ28"/>
    <mergeCell ref="BQ49:BQ50"/>
    <mergeCell ref="BK71:BL72"/>
    <mergeCell ref="BO49:BO50"/>
    <mergeCell ref="BO71:BP72"/>
    <mergeCell ref="BM27:BM28"/>
    <mergeCell ref="BQ77:BR77"/>
    <mergeCell ref="BK70:BT70"/>
    <mergeCell ref="BO27:BO28"/>
    <mergeCell ref="BO73:BP73"/>
    <mergeCell ref="BK76:BL76"/>
    <mergeCell ref="BM76:BN76"/>
    <mergeCell ref="BK77:BL77"/>
    <mergeCell ref="BM77:BN77"/>
    <mergeCell ref="BQ71:BR72"/>
    <mergeCell ref="BK74:BL74"/>
    <mergeCell ref="BM74:BN74"/>
    <mergeCell ref="BK75:BL75"/>
    <mergeCell ref="BM75:BN75"/>
    <mergeCell ref="BQ73:BR73"/>
    <mergeCell ref="BQ74:BR74"/>
    <mergeCell ref="BQ75:BR75"/>
    <mergeCell ref="BQ76:BR76"/>
    <mergeCell ref="BM73:BN73"/>
    <mergeCell ref="BO93:BP93"/>
    <mergeCell ref="BO74:BP74"/>
    <mergeCell ref="BO75:BP75"/>
    <mergeCell ref="BO76:BP76"/>
    <mergeCell ref="BS5:BS6"/>
    <mergeCell ref="BK4:BT4"/>
    <mergeCell ref="BS27:BS28"/>
    <mergeCell ref="BK26:BT26"/>
    <mergeCell ref="BK48:BT48"/>
    <mergeCell ref="BS49:BS50"/>
    <mergeCell ref="BM5:BM6"/>
    <mergeCell ref="BK49:BK50"/>
    <mergeCell ref="BK27:BK28"/>
    <mergeCell ref="BO5:BO6"/>
    <mergeCell ref="BS71:BT72"/>
    <mergeCell ref="BS73:BT73"/>
    <mergeCell ref="BS74:BT74"/>
    <mergeCell ref="BS75:BT75"/>
    <mergeCell ref="BS76:BT76"/>
    <mergeCell ref="BQ5:BQ6"/>
    <mergeCell ref="BK5:BK6"/>
    <mergeCell ref="BK73:BL73"/>
    <mergeCell ref="BS94:BT94"/>
    <mergeCell ref="BS95:BT95"/>
    <mergeCell ref="BS96:BT96"/>
    <mergeCell ref="BK90:BT90"/>
    <mergeCell ref="BQ94:BR94"/>
    <mergeCell ref="BQ95:BR95"/>
    <mergeCell ref="BQ96:BR96"/>
    <mergeCell ref="BK96:BL96"/>
    <mergeCell ref="BQ91:BR92"/>
    <mergeCell ref="BO91:BP92"/>
    <mergeCell ref="BM96:BN96"/>
    <mergeCell ref="BK93:BL93"/>
    <mergeCell ref="BK94:BL94"/>
    <mergeCell ref="BK95:BL95"/>
    <mergeCell ref="BM93:BN93"/>
    <mergeCell ref="BM94:BN94"/>
    <mergeCell ref="BK91:BL92"/>
    <mergeCell ref="BM91:BN92"/>
    <mergeCell ref="BQ93:BR93"/>
    <mergeCell ref="BO94:BP94"/>
    <mergeCell ref="BO96:BP96"/>
    <mergeCell ref="BO95:BP95"/>
    <mergeCell ref="CE4:CN4"/>
    <mergeCell ref="CE5:CE6"/>
    <mergeCell ref="CG5:CG6"/>
    <mergeCell ref="CI5:CI6"/>
    <mergeCell ref="CK5:CK6"/>
    <mergeCell ref="CM5:CM6"/>
    <mergeCell ref="CE26:CN26"/>
    <mergeCell ref="CE27:CE28"/>
    <mergeCell ref="CG27:CG28"/>
    <mergeCell ref="CI27:CI28"/>
    <mergeCell ref="CK27:CK28"/>
    <mergeCell ref="CM27:CM28"/>
    <mergeCell ref="CE48:CN48"/>
    <mergeCell ref="CE49:CE50"/>
    <mergeCell ref="CG49:CG50"/>
    <mergeCell ref="CI49:CI50"/>
    <mergeCell ref="CK49:CK50"/>
    <mergeCell ref="CM49:CM50"/>
    <mergeCell ref="CM74:CN74"/>
    <mergeCell ref="CE70:CN70"/>
    <mergeCell ref="CE71:CF72"/>
    <mergeCell ref="CG71:CH72"/>
    <mergeCell ref="CI71:CJ72"/>
    <mergeCell ref="CK71:CL72"/>
    <mergeCell ref="CM71:CN72"/>
    <mergeCell ref="CE73:CF73"/>
    <mergeCell ref="CG73:CH73"/>
    <mergeCell ref="CI73:CJ73"/>
    <mergeCell ref="CK73:CL73"/>
    <mergeCell ref="CM73:CN73"/>
    <mergeCell ref="CE74:CF74"/>
    <mergeCell ref="CG74:CH74"/>
    <mergeCell ref="CI74:CJ74"/>
    <mergeCell ref="CK74:CL74"/>
    <mergeCell ref="CE77:CF77"/>
    <mergeCell ref="CG77:CH77"/>
    <mergeCell ref="CI77:CJ77"/>
    <mergeCell ref="CK77:CL77"/>
    <mergeCell ref="CM77:CN77"/>
    <mergeCell ref="CE90:CN90"/>
    <mergeCell ref="CE75:CF75"/>
    <mergeCell ref="CG75:CH75"/>
    <mergeCell ref="CI75:CJ75"/>
    <mergeCell ref="CK75:CL75"/>
    <mergeCell ref="CM75:CN75"/>
    <mergeCell ref="CE76:CF76"/>
    <mergeCell ref="CG76:CH76"/>
    <mergeCell ref="CI76:CJ76"/>
    <mergeCell ref="CK76:CL76"/>
    <mergeCell ref="CM76:CN76"/>
    <mergeCell ref="CE91:CF92"/>
    <mergeCell ref="CG91:CH92"/>
    <mergeCell ref="CI91:CJ92"/>
    <mergeCell ref="CK91:CL92"/>
    <mergeCell ref="CM91:CN92"/>
    <mergeCell ref="CE93:CF93"/>
    <mergeCell ref="CG93:CH93"/>
    <mergeCell ref="CI93:CJ93"/>
    <mergeCell ref="CK93:CL93"/>
    <mergeCell ref="CM93:CN93"/>
    <mergeCell ref="CE96:CF96"/>
    <mergeCell ref="CG96:CH96"/>
    <mergeCell ref="CI96:CJ96"/>
    <mergeCell ref="CK96:CL96"/>
    <mergeCell ref="CM96:CN96"/>
    <mergeCell ref="CE94:CF94"/>
    <mergeCell ref="CG94:CH94"/>
    <mergeCell ref="CI94:CJ94"/>
    <mergeCell ref="CK94:CL94"/>
    <mergeCell ref="CM94:CN94"/>
    <mergeCell ref="CE95:CF95"/>
    <mergeCell ref="CG95:CH95"/>
    <mergeCell ref="CI95:CJ95"/>
    <mergeCell ref="CK95:CL95"/>
    <mergeCell ref="CM95:CN95"/>
    <mergeCell ref="BU4:CD4"/>
    <mergeCell ref="BU5:BU6"/>
    <mergeCell ref="BW5:BW6"/>
    <mergeCell ref="BY5:BY6"/>
    <mergeCell ref="CA5:CA6"/>
    <mergeCell ref="CC5:CC6"/>
    <mergeCell ref="BU26:CD26"/>
    <mergeCell ref="BU27:BU28"/>
    <mergeCell ref="BW27:BW28"/>
    <mergeCell ref="BY27:BY28"/>
    <mergeCell ref="CA27:CA28"/>
    <mergeCell ref="CC27:CC28"/>
    <mergeCell ref="BU48:CD48"/>
    <mergeCell ref="BU49:BU50"/>
    <mergeCell ref="BW49:BW50"/>
    <mergeCell ref="BY49:BY50"/>
    <mergeCell ref="CA49:CA50"/>
    <mergeCell ref="CC49:CC50"/>
    <mergeCell ref="BU70:CD70"/>
    <mergeCell ref="BU71:BV72"/>
    <mergeCell ref="BW71:BX72"/>
    <mergeCell ref="BY71:BZ72"/>
    <mergeCell ref="CA71:CB72"/>
    <mergeCell ref="CC71:CD72"/>
    <mergeCell ref="BU73:BV73"/>
    <mergeCell ref="BW73:BX73"/>
    <mergeCell ref="BY73:BZ73"/>
    <mergeCell ref="CA73:CB73"/>
    <mergeCell ref="CC73:CD73"/>
    <mergeCell ref="BU74:BV74"/>
    <mergeCell ref="BW74:BX74"/>
    <mergeCell ref="BY74:BZ74"/>
    <mergeCell ref="CA74:CB74"/>
    <mergeCell ref="CC74:CD74"/>
    <mergeCell ref="BU75:BV75"/>
    <mergeCell ref="BW75:BX75"/>
    <mergeCell ref="BY75:BZ75"/>
    <mergeCell ref="CA75:CB75"/>
    <mergeCell ref="CC75:CD75"/>
    <mergeCell ref="BU76:BV76"/>
    <mergeCell ref="BW76:BX76"/>
    <mergeCell ref="BY76:BZ76"/>
    <mergeCell ref="CA76:CB76"/>
    <mergeCell ref="CC76:CD76"/>
    <mergeCell ref="BU77:BV77"/>
    <mergeCell ref="BW77:BX77"/>
    <mergeCell ref="BY77:BZ77"/>
    <mergeCell ref="CA77:CB77"/>
    <mergeCell ref="CC77:CD77"/>
    <mergeCell ref="BU90:CD90"/>
    <mergeCell ref="BU91:BV92"/>
    <mergeCell ref="BW91:BX92"/>
    <mergeCell ref="BY91:BZ92"/>
    <mergeCell ref="CA91:CB92"/>
    <mergeCell ref="CC91:CD92"/>
    <mergeCell ref="BU93:BV93"/>
    <mergeCell ref="BW93:BX93"/>
    <mergeCell ref="BY93:BZ93"/>
    <mergeCell ref="CA93:CB93"/>
    <mergeCell ref="CC93:CD93"/>
    <mergeCell ref="BU94:BV94"/>
    <mergeCell ref="BW94:BX94"/>
    <mergeCell ref="BY94:BZ94"/>
    <mergeCell ref="CA94:CB94"/>
    <mergeCell ref="CC94:CD94"/>
    <mergeCell ref="BU95:BV95"/>
    <mergeCell ref="BW95:BX95"/>
    <mergeCell ref="BY95:BZ95"/>
    <mergeCell ref="CA95:CB95"/>
    <mergeCell ref="CC95:CD95"/>
    <mergeCell ref="CO5:CO6"/>
    <mergeCell ref="BU96:BV96"/>
    <mergeCell ref="BW96:BX96"/>
    <mergeCell ref="BY96:BZ96"/>
    <mergeCell ref="CA96:CB96"/>
    <mergeCell ref="CC96:CD96"/>
    <mergeCell ref="CO49:CO50"/>
    <mergeCell ref="CO27:CO28"/>
    <mergeCell ref="CO74:CP74"/>
    <mergeCell ref="CO71:CP72"/>
    <mergeCell ref="CO76:CP76"/>
    <mergeCell ref="CO73:CP73"/>
    <mergeCell ref="CO77:CP77"/>
    <mergeCell ref="CO75:CP75"/>
    <mergeCell ref="CO91:CP92"/>
    <mergeCell ref="CO93:CP93"/>
    <mergeCell ref="CO94:CP94"/>
    <mergeCell ref="CO96:CP96"/>
    <mergeCell ref="CQ4:CZ4"/>
    <mergeCell ref="CQ5:CQ6"/>
    <mergeCell ref="CS5:CS6"/>
    <mergeCell ref="CU5:CU6"/>
    <mergeCell ref="CW5:CW6"/>
    <mergeCell ref="CY5:CY6"/>
    <mergeCell ref="CQ26:CZ26"/>
    <mergeCell ref="CQ27:CQ28"/>
    <mergeCell ref="CS27:CS28"/>
    <mergeCell ref="CU27:CU28"/>
    <mergeCell ref="CW27:CW28"/>
    <mergeCell ref="CY27:CY28"/>
    <mergeCell ref="DA4:DJ4"/>
    <mergeCell ref="DA5:DA6"/>
    <mergeCell ref="DC5:DC6"/>
    <mergeCell ref="DE5:DE6"/>
    <mergeCell ref="DG5:DG6"/>
    <mergeCell ref="DI5:DI6"/>
    <mergeCell ref="DA26:DJ26"/>
    <mergeCell ref="DA27:DA28"/>
    <mergeCell ref="DC27:DC28"/>
    <mergeCell ref="DE27:DE28"/>
    <mergeCell ref="DG27:DG28"/>
    <mergeCell ref="CQ48:CZ48"/>
    <mergeCell ref="CQ49:CQ50"/>
    <mergeCell ref="CS49:CS50"/>
    <mergeCell ref="CU49:CU50"/>
    <mergeCell ref="CW49:CW50"/>
    <mergeCell ref="CY49:CY50"/>
    <mergeCell ref="CQ70:CZ70"/>
    <mergeCell ref="CQ96:CR96"/>
    <mergeCell ref="CO95:CP95"/>
    <mergeCell ref="DE75:DF75"/>
    <mergeCell ref="DG75:DH75"/>
    <mergeCell ref="DI75:DJ75"/>
    <mergeCell ref="DA76:DB76"/>
    <mergeCell ref="DC76:DD76"/>
    <mergeCell ref="DE76:DF76"/>
    <mergeCell ref="DG76:DH76"/>
    <mergeCell ref="DI76:DJ76"/>
    <mergeCell ref="CQ71:CR72"/>
    <mergeCell ref="CS71:CT72"/>
    <mergeCell ref="CU71:CV72"/>
    <mergeCell ref="CW71:CX72"/>
    <mergeCell ref="CY71:CZ72"/>
    <mergeCell ref="DW71:DX72"/>
    <mergeCell ref="DY71:DZ72"/>
    <mergeCell ref="EA71:EB72"/>
    <mergeCell ref="DA75:DB75"/>
    <mergeCell ref="DC75:DD75"/>
    <mergeCell ref="DK73:DL73"/>
    <mergeCell ref="DM73:DN73"/>
    <mergeCell ref="DO73:DP73"/>
    <mergeCell ref="DQ73:DR73"/>
    <mergeCell ref="DS73:DT73"/>
    <mergeCell ref="CQ75:CR75"/>
    <mergeCell ref="CS75:CT75"/>
    <mergeCell ref="CU75:CV75"/>
    <mergeCell ref="CW75:CX75"/>
    <mergeCell ref="CY75:CZ75"/>
    <mergeCell ref="CQ76:CR76"/>
    <mergeCell ref="CS76:CT76"/>
    <mergeCell ref="CU76:CV76"/>
    <mergeCell ref="DK49:DK50"/>
    <mergeCell ref="DM49:DM50"/>
    <mergeCell ref="DO49:DO50"/>
    <mergeCell ref="DQ49:DQ50"/>
    <mergeCell ref="DS49:DS50"/>
    <mergeCell ref="DK70:DT70"/>
    <mergeCell ref="DK71:DL72"/>
    <mergeCell ref="DM71:DN72"/>
    <mergeCell ref="DO71:DP72"/>
    <mergeCell ref="DQ71:DR72"/>
    <mergeCell ref="DS71:DT72"/>
    <mergeCell ref="CQ73:CR73"/>
    <mergeCell ref="CS73:CT73"/>
    <mergeCell ref="CU73:CV73"/>
    <mergeCell ref="CW73:CX73"/>
    <mergeCell ref="CY73:CZ73"/>
    <mergeCell ref="CQ74:CR74"/>
    <mergeCell ref="CS74:CT74"/>
    <mergeCell ref="CU74:CV74"/>
    <mergeCell ref="CW74:CX74"/>
    <mergeCell ref="CY74:CZ74"/>
    <mergeCell ref="CW76:CX76"/>
    <mergeCell ref="CY76:CZ76"/>
    <mergeCell ref="CS96:CT96"/>
    <mergeCell ref="CU96:CV96"/>
    <mergeCell ref="CW96:CX96"/>
    <mergeCell ref="CY96:CZ96"/>
    <mergeCell ref="DA96:DB96"/>
    <mergeCell ref="DC96:DD96"/>
    <mergeCell ref="DE96:DF96"/>
    <mergeCell ref="DG96:DH96"/>
    <mergeCell ref="DI96:DJ96"/>
    <mergeCell ref="DA94:DB94"/>
    <mergeCell ref="DC94:DD94"/>
    <mergeCell ref="DE94:DF94"/>
    <mergeCell ref="DG94:DH94"/>
    <mergeCell ref="DI94:DJ94"/>
    <mergeCell ref="DA95:DB95"/>
    <mergeCell ref="CQ77:CR77"/>
    <mergeCell ref="CS77:CT77"/>
    <mergeCell ref="CU77:CV77"/>
    <mergeCell ref="CW77:CX77"/>
    <mergeCell ref="CY77:CZ77"/>
    <mergeCell ref="CQ90:CZ90"/>
    <mergeCell ref="CQ91:CR92"/>
    <mergeCell ref="CS91:CT92"/>
    <mergeCell ref="CU91:CV92"/>
    <mergeCell ref="CW91:CX92"/>
    <mergeCell ref="CY91:CZ92"/>
    <mergeCell ref="DA77:DB77"/>
    <mergeCell ref="DC77:DD77"/>
    <mergeCell ref="DE77:DF77"/>
    <mergeCell ref="DG77:DH77"/>
    <mergeCell ref="DI77:DJ77"/>
    <mergeCell ref="DK90:DT90"/>
    <mergeCell ref="CQ93:CR93"/>
    <mergeCell ref="CS93:CT93"/>
    <mergeCell ref="CU93:CV93"/>
    <mergeCell ref="CW93:CX93"/>
    <mergeCell ref="CY93:CZ93"/>
    <mergeCell ref="CQ94:CR94"/>
    <mergeCell ref="CS94:CT94"/>
    <mergeCell ref="CU94:CV94"/>
    <mergeCell ref="CW94:CX94"/>
    <mergeCell ref="CY94:CZ94"/>
    <mergeCell ref="CQ95:CR95"/>
    <mergeCell ref="CS95:CT95"/>
    <mergeCell ref="CU95:CV95"/>
    <mergeCell ref="CW95:CX95"/>
    <mergeCell ref="CY95:CZ95"/>
    <mergeCell ref="DA90:DJ90"/>
    <mergeCell ref="DA91:DB92"/>
    <mergeCell ref="DC91:DD92"/>
    <mergeCell ref="DE91:DF92"/>
    <mergeCell ref="DG91:DH92"/>
    <mergeCell ref="DI91:DJ92"/>
    <mergeCell ref="DA93:DB93"/>
    <mergeCell ref="DC93:DD93"/>
    <mergeCell ref="DE93:DF93"/>
    <mergeCell ref="DG93:DH93"/>
    <mergeCell ref="DI93:DJ93"/>
    <mergeCell ref="DC95:DD95"/>
    <mergeCell ref="DE95:DF95"/>
    <mergeCell ref="DG95:DH95"/>
    <mergeCell ref="DI95:DJ95"/>
    <mergeCell ref="DI27:DI28"/>
    <mergeCell ref="DA48:DJ48"/>
    <mergeCell ref="DA49:DA50"/>
    <mergeCell ref="DC49:DC50"/>
    <mergeCell ref="DE49:DE50"/>
    <mergeCell ref="DG49:DG50"/>
    <mergeCell ref="DI49:DI50"/>
    <mergeCell ref="DI74:DJ74"/>
    <mergeCell ref="DA70:DJ70"/>
    <mergeCell ref="DA71:DB72"/>
    <mergeCell ref="DC71:DD72"/>
    <mergeCell ref="DE71:DF72"/>
    <mergeCell ref="DG71:DH72"/>
    <mergeCell ref="DI71:DJ72"/>
    <mergeCell ref="DA73:DB73"/>
    <mergeCell ref="DC73:DD73"/>
    <mergeCell ref="DE73:DF73"/>
    <mergeCell ref="DA74:DB74"/>
    <mergeCell ref="DC74:DD74"/>
    <mergeCell ref="DE74:DF74"/>
    <mergeCell ref="DG74:DH74"/>
    <mergeCell ref="DG73:DH73"/>
    <mergeCell ref="DI73:DJ73"/>
    <mergeCell ref="DU4:ED4"/>
    <mergeCell ref="DU5:DU6"/>
    <mergeCell ref="DW5:DW6"/>
    <mergeCell ref="DY5:DY6"/>
    <mergeCell ref="EA5:EA6"/>
    <mergeCell ref="EC5:EC6"/>
    <mergeCell ref="DU26:ED26"/>
    <mergeCell ref="DU27:DU28"/>
    <mergeCell ref="DW27:DW28"/>
    <mergeCell ref="DY27:DY28"/>
    <mergeCell ref="EA27:EA28"/>
    <mergeCell ref="EC27:EC28"/>
    <mergeCell ref="DU95:DV95"/>
    <mergeCell ref="DW95:DX95"/>
    <mergeCell ref="DY73:DZ73"/>
    <mergeCell ref="DY74:DZ74"/>
    <mergeCell ref="EA73:EB73"/>
    <mergeCell ref="EA74:EB74"/>
    <mergeCell ref="DW94:DX94"/>
    <mergeCell ref="EC71:ED72"/>
    <mergeCell ref="EA49:EA50"/>
    <mergeCell ref="EC49:EC50"/>
    <mergeCell ref="DU70:ED70"/>
    <mergeCell ref="DU71:DV72"/>
    <mergeCell ref="DK4:DT4"/>
    <mergeCell ref="DU96:DV96"/>
    <mergeCell ref="DU93:DV93"/>
    <mergeCell ref="DU94:DV94"/>
    <mergeCell ref="DU77:DV77"/>
    <mergeCell ref="DU73:DV73"/>
    <mergeCell ref="DU74:DV74"/>
    <mergeCell ref="DU90:ED90"/>
    <mergeCell ref="DU91:DV92"/>
    <mergeCell ref="DW91:DX92"/>
    <mergeCell ref="DY91:DZ92"/>
    <mergeCell ref="EA91:EB92"/>
    <mergeCell ref="EC91:ED92"/>
    <mergeCell ref="DU75:DV75"/>
    <mergeCell ref="DU76:DV76"/>
    <mergeCell ref="DU48:ED48"/>
    <mergeCell ref="DU49:DU50"/>
    <mergeCell ref="DW49:DW50"/>
    <mergeCell ref="DY49:DY50"/>
    <mergeCell ref="DY75:DZ75"/>
    <mergeCell ref="DY76:DZ76"/>
    <mergeCell ref="DY77:DZ77"/>
    <mergeCell ref="DY93:DZ93"/>
    <mergeCell ref="DY94:DZ94"/>
    <mergeCell ref="DY95:DZ95"/>
    <mergeCell ref="DY96:DZ96"/>
    <mergeCell ref="DW73:DX73"/>
    <mergeCell ref="DW74:DX74"/>
    <mergeCell ref="DW75:DX75"/>
    <mergeCell ref="DW76:DX76"/>
    <mergeCell ref="DW77:DX77"/>
    <mergeCell ref="DW93:DX93"/>
    <mergeCell ref="DW96:DX96"/>
    <mergeCell ref="EC94:ED94"/>
    <mergeCell ref="EC95:ED95"/>
    <mergeCell ref="EC96:ED96"/>
    <mergeCell ref="EA75:EB75"/>
    <mergeCell ref="EC73:ED73"/>
    <mergeCell ref="EC74:ED74"/>
    <mergeCell ref="EC75:ED75"/>
    <mergeCell ref="EA76:EB76"/>
    <mergeCell ref="EA77:EB77"/>
    <mergeCell ref="EC76:ED76"/>
    <mergeCell ref="EC77:ED77"/>
    <mergeCell ref="EC93:ED93"/>
    <mergeCell ref="EA93:EB93"/>
    <mergeCell ref="EA94:EB94"/>
    <mergeCell ref="EA95:EB95"/>
    <mergeCell ref="EA96:EB96"/>
    <mergeCell ref="EY4:FH4"/>
    <mergeCell ref="EY5:EY6"/>
    <mergeCell ref="FA5:FA6"/>
    <mergeCell ref="FC5:FC6"/>
    <mergeCell ref="FE5:FE6"/>
    <mergeCell ref="FG5:FG6"/>
    <mergeCell ref="EY26:FH26"/>
    <mergeCell ref="EY27:EY28"/>
    <mergeCell ref="FA27:FA28"/>
    <mergeCell ref="FC27:FC28"/>
    <mergeCell ref="FE27:FE28"/>
    <mergeCell ref="FG27:FG28"/>
    <mergeCell ref="EY48:FH48"/>
    <mergeCell ref="EY49:EY50"/>
    <mergeCell ref="FA49:FA50"/>
    <mergeCell ref="FC49:FC50"/>
    <mergeCell ref="FE49:FE50"/>
    <mergeCell ref="FG49:FG50"/>
    <mergeCell ref="FA93:FB93"/>
    <mergeCell ref="FC93:FD93"/>
    <mergeCell ref="FE93:FF93"/>
    <mergeCell ref="FG93:FH93"/>
    <mergeCell ref="EY70:FH70"/>
    <mergeCell ref="EY71:EZ72"/>
    <mergeCell ref="FA71:FB72"/>
    <mergeCell ref="FC71:FD72"/>
    <mergeCell ref="FE71:FF72"/>
    <mergeCell ref="FG71:FH72"/>
    <mergeCell ref="EY73:EZ73"/>
    <mergeCell ref="FA73:FB73"/>
    <mergeCell ref="FC73:FD73"/>
    <mergeCell ref="FE73:FF73"/>
    <mergeCell ref="FG73:FH73"/>
    <mergeCell ref="EY74:EZ74"/>
    <mergeCell ref="FA74:FB74"/>
    <mergeCell ref="FC74:FD74"/>
    <mergeCell ref="FE74:FF74"/>
    <mergeCell ref="FG74:FH74"/>
    <mergeCell ref="EY75:EZ75"/>
    <mergeCell ref="FA75:FB75"/>
    <mergeCell ref="FC75:FD75"/>
    <mergeCell ref="FE75:FF75"/>
    <mergeCell ref="FG75:FH75"/>
    <mergeCell ref="EY94:EZ94"/>
    <mergeCell ref="FA94:FB94"/>
    <mergeCell ref="FC94:FD94"/>
    <mergeCell ref="FE94:FF94"/>
    <mergeCell ref="FG94:FH94"/>
    <mergeCell ref="EY95:EZ95"/>
    <mergeCell ref="FA95:FB95"/>
    <mergeCell ref="FC95:FD95"/>
    <mergeCell ref="FE95:FF95"/>
    <mergeCell ref="FG95:FH95"/>
    <mergeCell ref="EY96:EZ96"/>
    <mergeCell ref="FA96:FB96"/>
    <mergeCell ref="FC96:FD96"/>
    <mergeCell ref="FE96:FF96"/>
    <mergeCell ref="FG96:FH96"/>
    <mergeCell ref="EY76:EZ76"/>
    <mergeCell ref="FA76:FB76"/>
    <mergeCell ref="FC76:FD76"/>
    <mergeCell ref="FE76:FF76"/>
    <mergeCell ref="FG76:FH76"/>
    <mergeCell ref="EY77:EZ77"/>
    <mergeCell ref="FA77:FB77"/>
    <mergeCell ref="FC77:FD77"/>
    <mergeCell ref="FE77:FF77"/>
    <mergeCell ref="FG77:FH77"/>
    <mergeCell ref="EY90:FH90"/>
    <mergeCell ref="EY91:EZ92"/>
    <mergeCell ref="FA91:FB92"/>
    <mergeCell ref="FC91:FD92"/>
    <mergeCell ref="FE91:FF92"/>
    <mergeCell ref="FG91:FH92"/>
    <mergeCell ref="EY93:EZ93"/>
    <mergeCell ref="GA76:GB76"/>
    <mergeCell ref="FS77:FT77"/>
    <mergeCell ref="FU77:FV77"/>
    <mergeCell ref="FW77:FX77"/>
    <mergeCell ref="FY77:FZ77"/>
    <mergeCell ref="GA77:GB77"/>
    <mergeCell ref="FS70:GB70"/>
    <mergeCell ref="FS71:FT72"/>
    <mergeCell ref="FU71:FV72"/>
    <mergeCell ref="FW71:FX72"/>
    <mergeCell ref="FY71:FZ72"/>
    <mergeCell ref="GA71:GB72"/>
    <mergeCell ref="FS73:FT73"/>
    <mergeCell ref="FU73:FV73"/>
    <mergeCell ref="FW73:FX73"/>
    <mergeCell ref="FY73:FZ73"/>
    <mergeCell ref="GA73:GB73"/>
    <mergeCell ref="FS74:FT74"/>
    <mergeCell ref="FU74:FV74"/>
    <mergeCell ref="FW74:FX74"/>
    <mergeCell ref="FY74:FZ74"/>
    <mergeCell ref="GA74:GB74"/>
    <mergeCell ref="FS75:FT75"/>
    <mergeCell ref="FU75:FV75"/>
    <mergeCell ref="FW75:FX75"/>
    <mergeCell ref="FY75:FZ75"/>
    <mergeCell ref="GA75:GB75"/>
    <mergeCell ref="FS94:FT94"/>
    <mergeCell ref="FU94:FV94"/>
    <mergeCell ref="FW94:FX94"/>
    <mergeCell ref="FY94:FZ94"/>
    <mergeCell ref="GA94:GB94"/>
    <mergeCell ref="FS95:FT95"/>
    <mergeCell ref="FU95:FV95"/>
    <mergeCell ref="FW95:FX95"/>
    <mergeCell ref="FY95:FZ95"/>
    <mergeCell ref="GA95:GB95"/>
    <mergeCell ref="FS96:FT96"/>
    <mergeCell ref="FU96:FV96"/>
    <mergeCell ref="FW96:FX96"/>
    <mergeCell ref="FY96:FZ96"/>
    <mergeCell ref="GA96:GB96"/>
    <mergeCell ref="CO89:GB89"/>
    <mergeCell ref="CO69:GB69"/>
    <mergeCell ref="FS90:GB90"/>
    <mergeCell ref="FS91:FT92"/>
    <mergeCell ref="FU91:FV92"/>
    <mergeCell ref="FW91:FX92"/>
    <mergeCell ref="FY91:FZ92"/>
    <mergeCell ref="GA91:GB92"/>
    <mergeCell ref="FS93:FT93"/>
    <mergeCell ref="FU93:FV93"/>
    <mergeCell ref="FW93:FX93"/>
    <mergeCell ref="FY93:FZ93"/>
    <mergeCell ref="GA93:GB93"/>
    <mergeCell ref="FS76:FT76"/>
    <mergeCell ref="FU76:FV76"/>
    <mergeCell ref="FW76:FX76"/>
    <mergeCell ref="FY76:FZ76"/>
  </mergeCells>
  <phoneticPr fontId="2"/>
  <conditionalFormatting sqref="C93:C96 E93:E96 G93:G96 I93:I96 K93:K96">
    <cfRule type="cellIs" dxfId="292" priority="714" stopIfTrue="1" operator="equal">
      <formula>#REF!</formula>
    </cfRule>
  </conditionalFormatting>
  <conditionalFormatting sqref="M93:M96 O93:O96 Q93:Q96 S93:S96 U93:U96">
    <cfRule type="cellIs" dxfId="291" priority="713" stopIfTrue="1" operator="equal">
      <formula>#REF!</formula>
    </cfRule>
  </conditionalFormatting>
  <conditionalFormatting sqref="W7:W8 Y7:Y8 AE7:AE8 AG7:AN8 AP7:AR8 BA7:BA8 W11 Y11 AE11 AG11:AN11 AP11:AR11 BA11:BA14 W12:AR14 BC12:BC14 W17:AR19 BA17:BA19 BC17:BC19 W22:AR24 BA22:BA24 BC22:BC24 AG29:AN30 AP29:AQ30 BA29:BA30 AG33:AN33 AP33:AQ33 BA33:BA34 W34:AR34 BC34 W44:AR46 BA44:BA46 BC44:BC46 AG51 AI51 AQ51 BA51">
    <cfRule type="cellIs" dxfId="290" priority="981" stopIfTrue="1" operator="equal">
      <formula>#REF!</formula>
    </cfRule>
  </conditionalFormatting>
  <conditionalFormatting sqref="W93:W96 Y93:Y96 AA93:AA96 AC93:AC96 AE93:AE96">
    <cfRule type="cellIs" dxfId="289" priority="712" stopIfTrue="1" operator="equal">
      <formula>#REF!</formula>
    </cfRule>
  </conditionalFormatting>
  <conditionalFormatting sqref="W29:AF30">
    <cfRule type="cellIs" dxfId="288" priority="771" stopIfTrue="1" operator="equal">
      <formula>#REF!</formula>
    </cfRule>
  </conditionalFormatting>
  <conditionalFormatting sqref="W51:AF52">
    <cfRule type="cellIs" dxfId="287" priority="745" stopIfTrue="1" operator="equal">
      <formula>#REF!</formula>
    </cfRule>
  </conditionalFormatting>
  <conditionalFormatting sqref="W15:AR16 BA15:BA16 BC15:BC16">
    <cfRule type="cellIs" dxfId="286" priority="28" stopIfTrue="1" operator="equal">
      <formula>#REF!</formula>
    </cfRule>
  </conditionalFormatting>
  <conditionalFormatting sqref="W20:AR21 BA20:BA21 BC20:BC21">
    <cfRule type="cellIs" dxfId="285" priority="196" stopIfTrue="1" operator="equal">
      <formula>#REF!</formula>
    </cfRule>
  </conditionalFormatting>
  <conditionalFormatting sqref="W35:AR43 BA35:BA43 BC35:BC43">
    <cfRule type="cellIs" dxfId="284" priority="3" stopIfTrue="1" operator="equal">
      <formula>#REF!</formula>
    </cfRule>
  </conditionalFormatting>
  <conditionalFormatting sqref="W57:AR65 BA57:BA65 BC57:BC65">
    <cfRule type="cellIs" dxfId="283" priority="4" stopIfTrue="1" operator="equal">
      <formula>#REF!</formula>
    </cfRule>
  </conditionalFormatting>
  <conditionalFormatting sqref="W79:AR85 BA79:BA85 BC79:BC85">
    <cfRule type="cellIs" dxfId="282" priority="167" stopIfTrue="1" operator="equal">
      <formula>#REF!</formula>
    </cfRule>
  </conditionalFormatting>
  <conditionalFormatting sqref="W98:AR101 BA98:BA101 BC98:BC101">
    <cfRule type="cellIs" dxfId="281" priority="165" stopIfTrue="1" operator="equal">
      <formula>#REF!</formula>
    </cfRule>
  </conditionalFormatting>
  <conditionalFormatting sqref="X7:X8">
    <cfRule type="cellIs" dxfId="280" priority="953" stopIfTrue="1" operator="equal">
      <formula>#REF!</formula>
    </cfRule>
  </conditionalFormatting>
  <conditionalFormatting sqref="X56">
    <cfRule type="cellIs" dxfId="279" priority="961" stopIfTrue="1" operator="equal">
      <formula>#REF!</formula>
    </cfRule>
  </conditionalFormatting>
  <conditionalFormatting sqref="Z7:AD8">
    <cfRule type="cellIs" dxfId="278" priority="797" stopIfTrue="1" operator="equal">
      <formula>#REF!</formula>
    </cfRule>
  </conditionalFormatting>
  <conditionalFormatting sqref="Z56:AF56">
    <cfRule type="cellIs" dxfId="277" priority="947" stopIfTrue="1" operator="equal">
      <formula>#REF!</formula>
    </cfRule>
  </conditionalFormatting>
  <conditionalFormatting sqref="AF7:AF8">
    <cfRule type="cellIs" dxfId="276" priority="951" stopIfTrue="1" operator="equal">
      <formula>#REF!</formula>
    </cfRule>
  </conditionalFormatting>
  <conditionalFormatting sqref="AG93:AG96 AI93:AI96 AK93:AK96 AM93:AM96 AO93:AO96">
    <cfRule type="cellIs" dxfId="275" priority="711" stopIfTrue="1" operator="equal">
      <formula>#REF!</formula>
    </cfRule>
  </conditionalFormatting>
  <conditionalFormatting sqref="AH51:AH52">
    <cfRule type="cellIs" dxfId="274" priority="968" stopIfTrue="1" operator="equal">
      <formula>#REF!</formula>
    </cfRule>
  </conditionalFormatting>
  <conditionalFormatting sqref="AJ51:AJ52 AL51:AL52 AJ56:AN56">
    <cfRule type="cellIs" dxfId="273" priority="967" stopIfTrue="1" operator="equal">
      <formula>#REF!</formula>
    </cfRule>
  </conditionalFormatting>
  <conditionalFormatting sqref="AK51">
    <cfRule type="cellIs" dxfId="272" priority="743" stopIfTrue="1" operator="equal">
      <formula>#REF!</formula>
    </cfRule>
  </conditionalFormatting>
  <conditionalFormatting sqref="AM51">
    <cfRule type="cellIs" dxfId="271" priority="744" stopIfTrue="1" operator="equal">
      <formula>#REF!</formula>
    </cfRule>
  </conditionalFormatting>
  <conditionalFormatting sqref="AN51:AP52">
    <cfRule type="cellIs" dxfId="270" priority="742" stopIfTrue="1" operator="equal">
      <formula>#REF!</formula>
    </cfRule>
  </conditionalFormatting>
  <conditionalFormatting sqref="AO7:AO8">
    <cfRule type="cellIs" dxfId="269" priority="944" stopIfTrue="1" operator="equal">
      <formula>#REF!</formula>
    </cfRule>
  </conditionalFormatting>
  <conditionalFormatting sqref="AO29:AO30">
    <cfRule type="cellIs" dxfId="268" priority="945" stopIfTrue="1" operator="equal">
      <formula>#REF!</formula>
    </cfRule>
  </conditionalFormatting>
  <conditionalFormatting sqref="AQ93:AQ96 AS93:AS96 AU93:AU96 AW93:AW96 AY93:AY96">
    <cfRule type="cellIs" dxfId="267" priority="710" stopIfTrue="1" operator="equal">
      <formula>#REF!</formula>
    </cfRule>
  </conditionalFormatting>
  <conditionalFormatting sqref="AR29:AR30 AR33">
    <cfRule type="cellIs" dxfId="266" priority="976" stopIfTrue="1" operator="equal">
      <formula>#REF!</formula>
    </cfRule>
  </conditionalFormatting>
  <conditionalFormatting sqref="AR51:AR52">
    <cfRule type="cellIs" dxfId="265" priority="969" stopIfTrue="1" operator="equal">
      <formula>#REF!</formula>
    </cfRule>
  </conditionalFormatting>
  <conditionalFormatting sqref="AT7:AT8">
    <cfRule type="cellIs" dxfId="264" priority="964" stopIfTrue="1" operator="equal">
      <formula>#REF!</formula>
    </cfRule>
  </conditionalFormatting>
  <conditionalFormatting sqref="AT29:AT30 AT33">
    <cfRule type="cellIs" dxfId="263" priority="975" stopIfTrue="1" operator="equal">
      <formula>#REF!</formula>
    </cfRule>
  </conditionalFormatting>
  <conditionalFormatting sqref="AT51:AT52">
    <cfRule type="cellIs" dxfId="262" priority="970" stopIfTrue="1" operator="equal">
      <formula>#REF!</formula>
    </cfRule>
  </conditionalFormatting>
  <conditionalFormatting sqref="AV7:AV8">
    <cfRule type="cellIs" dxfId="261" priority="885" stopIfTrue="1" operator="equal">
      <formula>#REF!</formula>
    </cfRule>
  </conditionalFormatting>
  <conditionalFormatting sqref="AV29:AV30">
    <cfRule type="cellIs" dxfId="260" priority="892" stopIfTrue="1" operator="equal">
      <formula>#REF!</formula>
    </cfRule>
  </conditionalFormatting>
  <conditionalFormatting sqref="AV51:AV52">
    <cfRule type="cellIs" dxfId="259" priority="890" stopIfTrue="1" operator="equal">
      <formula>#REF!</formula>
    </cfRule>
  </conditionalFormatting>
  <conditionalFormatting sqref="AX7:AZ8">
    <cfRule type="cellIs" dxfId="258" priority="884" stopIfTrue="1" operator="equal">
      <formula>#REF!</formula>
    </cfRule>
  </conditionalFormatting>
  <conditionalFormatting sqref="AX29:AZ30">
    <cfRule type="cellIs" dxfId="257" priority="891" stopIfTrue="1" operator="equal">
      <formula>#REF!</formula>
    </cfRule>
  </conditionalFormatting>
  <conditionalFormatting sqref="AX51:AZ52">
    <cfRule type="cellIs" dxfId="256" priority="889" stopIfTrue="1" operator="equal">
      <formula>#REF!</formula>
    </cfRule>
  </conditionalFormatting>
  <conditionalFormatting sqref="BA93:BA96 BC93:BC96 BE93:BE96 BG93:BG96 BI93:BI96">
    <cfRule type="cellIs" dxfId="255" priority="709" stopIfTrue="1" operator="equal">
      <formula>#REF!</formula>
    </cfRule>
  </conditionalFormatting>
  <conditionalFormatting sqref="BC7:BC8">
    <cfRule type="cellIs" dxfId="254" priority="740" stopIfTrue="1" operator="equal">
      <formula>#REF!</formula>
    </cfRule>
  </conditionalFormatting>
  <conditionalFormatting sqref="BC29:BC30">
    <cfRule type="cellIs" dxfId="253" priority="739" stopIfTrue="1" operator="equal">
      <formula>#REF!</formula>
    </cfRule>
  </conditionalFormatting>
  <conditionalFormatting sqref="BC51">
    <cfRule type="cellIs" dxfId="252" priority="737" stopIfTrue="1" operator="equal">
      <formula>#REF!</formula>
    </cfRule>
  </conditionalFormatting>
  <conditionalFormatting sqref="BF7:BG8">
    <cfRule type="cellIs" dxfId="251" priority="732" stopIfTrue="1" operator="equal">
      <formula>#REF!</formula>
    </cfRule>
  </conditionalFormatting>
  <conditionalFormatting sqref="BF29:BG30">
    <cfRule type="cellIs" dxfId="250" priority="731" stopIfTrue="1" operator="equal">
      <formula>#REF!</formula>
    </cfRule>
  </conditionalFormatting>
  <conditionalFormatting sqref="BF51:BG52">
    <cfRule type="cellIs" dxfId="249" priority="730" stopIfTrue="1" operator="equal">
      <formula>#REF!</formula>
    </cfRule>
  </conditionalFormatting>
  <conditionalFormatting sqref="BG56">
    <cfRule type="cellIs" dxfId="248" priority="940" stopIfTrue="1" operator="equal">
      <formula>#REF!</formula>
    </cfRule>
  </conditionalFormatting>
  <conditionalFormatting sqref="BG73:BG76">
    <cfRule type="cellIs" dxfId="247" priority="729" stopIfTrue="1" operator="equal">
      <formula>#REF!</formula>
    </cfRule>
  </conditionalFormatting>
  <conditionalFormatting sqref="BI73:BI76">
    <cfRule type="cellIs" dxfId="246" priority="728" stopIfTrue="1" operator="equal">
      <formula>#REF!</formula>
    </cfRule>
  </conditionalFormatting>
  <conditionalFormatting sqref="BK7:BK8">
    <cfRule type="cellIs" dxfId="245" priority="727" stopIfTrue="1" operator="equal">
      <formula>#REF!</formula>
    </cfRule>
  </conditionalFormatting>
  <conditionalFormatting sqref="BK29:BK30">
    <cfRule type="cellIs" dxfId="244" priority="726" stopIfTrue="1" operator="equal">
      <formula>#REF!</formula>
    </cfRule>
  </conditionalFormatting>
  <conditionalFormatting sqref="BK51:BK52">
    <cfRule type="cellIs" dxfId="243" priority="722" stopIfTrue="1" operator="equal">
      <formula>#REF!</formula>
    </cfRule>
  </conditionalFormatting>
  <conditionalFormatting sqref="BK73:BK76">
    <cfRule type="cellIs" dxfId="242" priority="720" stopIfTrue="1" operator="equal">
      <formula>#REF!</formula>
    </cfRule>
  </conditionalFormatting>
  <conditionalFormatting sqref="BK93:BK96 BM93:BM96">
    <cfRule type="cellIs" dxfId="241" priority="708" stopIfTrue="1" operator="equal">
      <formula>#REF!</formula>
    </cfRule>
  </conditionalFormatting>
  <conditionalFormatting sqref="BM7:BM8">
    <cfRule type="cellIs" dxfId="240" priority="717" stopIfTrue="1" operator="equal">
      <formula>#REF!</formula>
    </cfRule>
  </conditionalFormatting>
  <conditionalFormatting sqref="BM29:BM30">
    <cfRule type="cellIs" dxfId="239" priority="716" stopIfTrue="1" operator="equal">
      <formula>#REF!</formula>
    </cfRule>
  </conditionalFormatting>
  <conditionalFormatting sqref="BM51">
    <cfRule type="cellIs" dxfId="238" priority="715" stopIfTrue="1" operator="equal">
      <formula>#REF!</formula>
    </cfRule>
  </conditionalFormatting>
  <conditionalFormatting sqref="BM73:BM76">
    <cfRule type="cellIs" dxfId="237" priority="719" stopIfTrue="1" operator="equal">
      <formula>#REF!</formula>
    </cfRule>
  </conditionalFormatting>
  <conditionalFormatting sqref="BO7:BO8">
    <cfRule type="cellIs" dxfId="236" priority="706" stopIfTrue="1" operator="equal">
      <formula>#REF!</formula>
    </cfRule>
  </conditionalFormatting>
  <conditionalFormatting sqref="BO73:BO77">
    <cfRule type="cellIs" dxfId="235" priority="704" stopIfTrue="1" operator="equal">
      <formula>#REF!</formula>
    </cfRule>
  </conditionalFormatting>
  <conditionalFormatting sqref="BO93:BO96">
    <cfRule type="cellIs" dxfId="234" priority="703" stopIfTrue="1" operator="equal">
      <formula>#REF!</formula>
    </cfRule>
  </conditionalFormatting>
  <conditionalFormatting sqref="BQ7:BQ8">
    <cfRule type="cellIs" dxfId="233" priority="702" stopIfTrue="1" operator="equal">
      <formula>#REF!</formula>
    </cfRule>
  </conditionalFormatting>
  <conditionalFormatting sqref="BQ29:BQ30">
    <cfRule type="cellIs" dxfId="232" priority="701" stopIfTrue="1" operator="equal">
      <formula>#REF!</formula>
    </cfRule>
  </conditionalFormatting>
  <conditionalFormatting sqref="BQ51:BQ52">
    <cfRule type="cellIs" dxfId="231" priority="700" stopIfTrue="1" operator="equal">
      <formula>#REF!</formula>
    </cfRule>
  </conditionalFormatting>
  <conditionalFormatting sqref="BQ73:BQ77">
    <cfRule type="cellIs" dxfId="230" priority="696" stopIfTrue="1" operator="equal">
      <formula>#REF!</formula>
    </cfRule>
  </conditionalFormatting>
  <conditionalFormatting sqref="BQ93:BQ96">
    <cfRule type="cellIs" dxfId="229" priority="698" stopIfTrue="1" operator="equal">
      <formula>#REF!</formula>
    </cfRule>
  </conditionalFormatting>
  <conditionalFormatting sqref="BS73:BS76">
    <cfRule type="cellIs" dxfId="228" priority="695" stopIfTrue="1" operator="equal">
      <formula>#REF!</formula>
    </cfRule>
  </conditionalFormatting>
  <conditionalFormatting sqref="BS93:BS96">
    <cfRule type="cellIs" dxfId="227" priority="694" stopIfTrue="1" operator="equal">
      <formula>#REF!</formula>
    </cfRule>
  </conditionalFormatting>
  <conditionalFormatting sqref="BU7:BU8">
    <cfRule type="cellIs" dxfId="226" priority="672" stopIfTrue="1" operator="equal">
      <formula>#REF!</formula>
    </cfRule>
  </conditionalFormatting>
  <conditionalFormatting sqref="BU29:BU30">
    <cfRule type="cellIs" dxfId="225" priority="671" stopIfTrue="1" operator="equal">
      <formula>#REF!</formula>
    </cfRule>
  </conditionalFormatting>
  <conditionalFormatting sqref="BU51:BU52">
    <cfRule type="cellIs" dxfId="224" priority="670" stopIfTrue="1" operator="equal">
      <formula>#REF!</formula>
    </cfRule>
  </conditionalFormatting>
  <conditionalFormatting sqref="BU73:BU76">
    <cfRule type="cellIs" dxfId="223" priority="669" stopIfTrue="1" operator="equal">
      <formula>#REF!</formula>
    </cfRule>
  </conditionalFormatting>
  <conditionalFormatting sqref="BU93:BU96 BW93:BW96">
    <cfRule type="cellIs" dxfId="222" priority="664" stopIfTrue="1" operator="equal">
      <formula>#REF!</formula>
    </cfRule>
  </conditionalFormatting>
  <conditionalFormatting sqref="BW7:BW8">
    <cfRule type="cellIs" dxfId="221" priority="667" stopIfTrue="1" operator="equal">
      <formula>#REF!</formula>
    </cfRule>
  </conditionalFormatting>
  <conditionalFormatting sqref="BW29:BW30">
    <cfRule type="cellIs" dxfId="220" priority="666" stopIfTrue="1" operator="equal">
      <formula>#REF!</formula>
    </cfRule>
  </conditionalFormatting>
  <conditionalFormatting sqref="BW51">
    <cfRule type="cellIs" dxfId="219" priority="665" stopIfTrue="1" operator="equal">
      <formula>#REF!</formula>
    </cfRule>
  </conditionalFormatting>
  <conditionalFormatting sqref="BW73:BW76">
    <cfRule type="cellIs" dxfId="218" priority="668" stopIfTrue="1" operator="equal">
      <formula>#REF!</formula>
    </cfRule>
  </conditionalFormatting>
  <conditionalFormatting sqref="BY7:BY8">
    <cfRule type="cellIs" dxfId="217" priority="663" stopIfTrue="1" operator="equal">
      <formula>#REF!</formula>
    </cfRule>
  </conditionalFormatting>
  <conditionalFormatting sqref="BY73:BY77">
    <cfRule type="cellIs" dxfId="216" priority="661" stopIfTrue="1" operator="equal">
      <formula>#REF!</formula>
    </cfRule>
  </conditionalFormatting>
  <conditionalFormatting sqref="BY93:BY96">
    <cfRule type="cellIs" dxfId="215" priority="660" stopIfTrue="1" operator="equal">
      <formula>#REF!</formula>
    </cfRule>
  </conditionalFormatting>
  <conditionalFormatting sqref="CA7:CA8">
    <cfRule type="cellIs" dxfId="214" priority="659" stopIfTrue="1" operator="equal">
      <formula>#REF!</formula>
    </cfRule>
  </conditionalFormatting>
  <conditionalFormatting sqref="CA29:CA30">
    <cfRule type="cellIs" dxfId="213" priority="658" stopIfTrue="1" operator="equal">
      <formula>#REF!</formula>
    </cfRule>
  </conditionalFormatting>
  <conditionalFormatting sqref="CA51:CA52">
    <cfRule type="cellIs" dxfId="212" priority="657" stopIfTrue="1" operator="equal">
      <formula>#REF!</formula>
    </cfRule>
  </conditionalFormatting>
  <conditionalFormatting sqref="CA73:CA77">
    <cfRule type="cellIs" dxfId="211" priority="654" stopIfTrue="1" operator="equal">
      <formula>#REF!</formula>
    </cfRule>
  </conditionalFormatting>
  <conditionalFormatting sqref="CA93:CA96">
    <cfRule type="cellIs" dxfId="210" priority="656" stopIfTrue="1" operator="equal">
      <formula>#REF!</formula>
    </cfRule>
  </conditionalFormatting>
  <conditionalFormatting sqref="CC73:CC76">
    <cfRule type="cellIs" dxfId="209" priority="653" stopIfTrue="1" operator="equal">
      <formula>#REF!</formula>
    </cfRule>
  </conditionalFormatting>
  <conditionalFormatting sqref="CC93:CC96">
    <cfRule type="cellIs" dxfId="208" priority="652" stopIfTrue="1" operator="equal">
      <formula>#REF!</formula>
    </cfRule>
  </conditionalFormatting>
  <conditionalFormatting sqref="CE7:CE8">
    <cfRule type="cellIs" dxfId="207" priority="693" stopIfTrue="1" operator="equal">
      <formula>#REF!</formula>
    </cfRule>
  </conditionalFormatting>
  <conditionalFormatting sqref="CE29:CE30">
    <cfRule type="cellIs" dxfId="206" priority="651" stopIfTrue="1" operator="equal">
      <formula>#REF!</formula>
    </cfRule>
  </conditionalFormatting>
  <conditionalFormatting sqref="CE51:CE52">
    <cfRule type="cellIs" dxfId="205" priority="647" stopIfTrue="1" operator="equal">
      <formula>#REF!</formula>
    </cfRule>
  </conditionalFormatting>
  <conditionalFormatting sqref="CE73:CE76">
    <cfRule type="cellIs" dxfId="204" priority="690" stopIfTrue="1" operator="equal">
      <formula>#REF!</formula>
    </cfRule>
  </conditionalFormatting>
  <conditionalFormatting sqref="CE93:CE96 CG93:CG96">
    <cfRule type="cellIs" dxfId="203" priority="685" stopIfTrue="1" operator="equal">
      <formula>#REF!</formula>
    </cfRule>
  </conditionalFormatting>
  <conditionalFormatting sqref="CG7:CG8">
    <cfRule type="cellIs" dxfId="202" priority="688" stopIfTrue="1" operator="equal">
      <formula>#REF!</formula>
    </cfRule>
  </conditionalFormatting>
  <conditionalFormatting sqref="CG29:CG30">
    <cfRule type="cellIs" dxfId="201" priority="650" stopIfTrue="1" operator="equal">
      <formula>#REF!</formula>
    </cfRule>
  </conditionalFormatting>
  <conditionalFormatting sqref="CG51:CG52">
    <cfRule type="cellIs" dxfId="200" priority="646" stopIfTrue="1" operator="equal">
      <formula>#REF!</formula>
    </cfRule>
  </conditionalFormatting>
  <conditionalFormatting sqref="CG73:CG76">
    <cfRule type="cellIs" dxfId="199" priority="689" stopIfTrue="1" operator="equal">
      <formula>#REF!</formula>
    </cfRule>
  </conditionalFormatting>
  <conditionalFormatting sqref="CI7:CI8">
    <cfRule type="cellIs" dxfId="198" priority="684" stopIfTrue="1" operator="equal">
      <formula>#REF!</formula>
    </cfRule>
  </conditionalFormatting>
  <conditionalFormatting sqref="CI29:CI30">
    <cfRule type="cellIs" dxfId="197" priority="649" stopIfTrue="1" operator="equal">
      <formula>#REF!</formula>
    </cfRule>
  </conditionalFormatting>
  <conditionalFormatting sqref="CI51:CI52">
    <cfRule type="cellIs" dxfId="196" priority="645" stopIfTrue="1" operator="equal">
      <formula>#REF!</formula>
    </cfRule>
  </conditionalFormatting>
  <conditionalFormatting sqref="CI73:CI77">
    <cfRule type="cellIs" dxfId="195" priority="682" stopIfTrue="1" operator="equal">
      <formula>#REF!</formula>
    </cfRule>
  </conditionalFormatting>
  <conditionalFormatting sqref="CI93:CI96">
    <cfRule type="cellIs" dxfId="194" priority="681" stopIfTrue="1" operator="equal">
      <formula>#REF!</formula>
    </cfRule>
  </conditionalFormatting>
  <conditionalFormatting sqref="CK7:CK8">
    <cfRule type="cellIs" dxfId="193" priority="680" stopIfTrue="1" operator="equal">
      <formula>#REF!</formula>
    </cfRule>
  </conditionalFormatting>
  <conditionalFormatting sqref="CK29:CK30">
    <cfRule type="cellIs" dxfId="192" priority="648" stopIfTrue="1" operator="equal">
      <formula>#REF!</formula>
    </cfRule>
  </conditionalFormatting>
  <conditionalFormatting sqref="CK51:CK52">
    <cfRule type="cellIs" dxfId="191" priority="644" stopIfTrue="1" operator="equal">
      <formula>#REF!</formula>
    </cfRule>
  </conditionalFormatting>
  <conditionalFormatting sqref="CK73:CK77">
    <cfRule type="cellIs" dxfId="190" priority="675" stopIfTrue="1" operator="equal">
      <formula>#REF!</formula>
    </cfRule>
  </conditionalFormatting>
  <conditionalFormatting sqref="CK93:CK96">
    <cfRule type="cellIs" dxfId="189" priority="677" stopIfTrue="1" operator="equal">
      <formula>#REF!</formula>
    </cfRule>
  </conditionalFormatting>
  <conditionalFormatting sqref="CM73:CM76">
    <cfRule type="cellIs" dxfId="188" priority="674" stopIfTrue="1" operator="equal">
      <formula>#REF!</formula>
    </cfRule>
  </conditionalFormatting>
  <conditionalFormatting sqref="CM93:CM96">
    <cfRule type="cellIs" dxfId="187" priority="673" stopIfTrue="1" operator="equal">
      <formula>#REF!</formula>
    </cfRule>
  </conditionalFormatting>
  <conditionalFormatting sqref="CO73:CO76">
    <cfRule type="cellIs" dxfId="186" priority="630" stopIfTrue="1" operator="equal">
      <formula>#REF!</formula>
    </cfRule>
  </conditionalFormatting>
  <conditionalFormatting sqref="CO93:CO96">
    <cfRule type="cellIs" dxfId="185" priority="629" stopIfTrue="1" operator="equal">
      <formula>#REF!</formula>
    </cfRule>
  </conditionalFormatting>
  <conditionalFormatting sqref="CQ7:CQ8">
    <cfRule type="cellIs" dxfId="184" priority="620" stopIfTrue="1" operator="equal">
      <formula>#REF!</formula>
    </cfRule>
  </conditionalFormatting>
  <conditionalFormatting sqref="CQ29:CQ30">
    <cfRule type="cellIs" dxfId="183" priority="605" stopIfTrue="1" operator="equal">
      <formula>#REF!</formula>
    </cfRule>
  </conditionalFormatting>
  <conditionalFormatting sqref="CQ51:CQ52">
    <cfRule type="cellIs" dxfId="182" priority="601" stopIfTrue="1" operator="equal">
      <formula>#REF!</formula>
    </cfRule>
  </conditionalFormatting>
  <conditionalFormatting sqref="CQ73:CQ76">
    <cfRule type="cellIs" dxfId="181" priority="619" stopIfTrue="1" operator="equal">
      <formula>#REF!</formula>
    </cfRule>
  </conditionalFormatting>
  <conditionalFormatting sqref="CQ93:CQ96 CS93:CS96">
    <cfRule type="cellIs" dxfId="180" priority="616" stopIfTrue="1" operator="equal">
      <formula>#REF!</formula>
    </cfRule>
  </conditionalFormatting>
  <conditionalFormatting sqref="CS7:CS8">
    <cfRule type="cellIs" dxfId="179" priority="617" stopIfTrue="1" operator="equal">
      <formula>#REF!</formula>
    </cfRule>
  </conditionalFormatting>
  <conditionalFormatting sqref="CS29:CS30">
    <cfRule type="cellIs" dxfId="178" priority="604" stopIfTrue="1" operator="equal">
      <formula>#REF!</formula>
    </cfRule>
  </conditionalFormatting>
  <conditionalFormatting sqref="CS51:CS52">
    <cfRule type="cellIs" dxfId="177" priority="600" stopIfTrue="1" operator="equal">
      <formula>#REF!</formula>
    </cfRule>
  </conditionalFormatting>
  <conditionalFormatting sqref="CS73:CS76">
    <cfRule type="cellIs" dxfId="176" priority="618" stopIfTrue="1" operator="equal">
      <formula>#REF!</formula>
    </cfRule>
  </conditionalFormatting>
  <conditionalFormatting sqref="CU7:CU8">
    <cfRule type="cellIs" dxfId="175" priority="615" stopIfTrue="1" operator="equal">
      <formula>#REF!</formula>
    </cfRule>
  </conditionalFormatting>
  <conditionalFormatting sqref="CU29:CU30">
    <cfRule type="cellIs" dxfId="174" priority="603" stopIfTrue="1" operator="equal">
      <formula>#REF!</formula>
    </cfRule>
  </conditionalFormatting>
  <conditionalFormatting sqref="CU51:CU52">
    <cfRule type="cellIs" dxfId="173" priority="599" stopIfTrue="1" operator="equal">
      <formula>#REF!</formula>
    </cfRule>
  </conditionalFormatting>
  <conditionalFormatting sqref="CU73:CU77">
    <cfRule type="cellIs" dxfId="172" priority="613" stopIfTrue="1" operator="equal">
      <formula>#REF!</formula>
    </cfRule>
  </conditionalFormatting>
  <conditionalFormatting sqref="CU93:CU96">
    <cfRule type="cellIs" dxfId="171" priority="612" stopIfTrue="1" operator="equal">
      <formula>#REF!</formula>
    </cfRule>
  </conditionalFormatting>
  <conditionalFormatting sqref="CW7:CW8">
    <cfRule type="cellIs" dxfId="170" priority="611" stopIfTrue="1" operator="equal">
      <formula>#REF!</formula>
    </cfRule>
  </conditionalFormatting>
  <conditionalFormatting sqref="CW29:CW30">
    <cfRule type="cellIs" dxfId="169" priority="602" stopIfTrue="1" operator="equal">
      <formula>#REF!</formula>
    </cfRule>
  </conditionalFormatting>
  <conditionalFormatting sqref="CW51:CW52">
    <cfRule type="cellIs" dxfId="168" priority="598" stopIfTrue="1" operator="equal">
      <formula>#REF!</formula>
    </cfRule>
  </conditionalFormatting>
  <conditionalFormatting sqref="CW73:CW77">
    <cfRule type="cellIs" dxfId="167" priority="608" stopIfTrue="1" operator="equal">
      <formula>#REF!</formula>
    </cfRule>
  </conditionalFormatting>
  <conditionalFormatting sqref="CW93:CW96">
    <cfRule type="cellIs" dxfId="166" priority="610" stopIfTrue="1" operator="equal">
      <formula>#REF!</formula>
    </cfRule>
  </conditionalFormatting>
  <conditionalFormatting sqref="CY73:CY76">
    <cfRule type="cellIs" dxfId="165" priority="607" stopIfTrue="1" operator="equal">
      <formula>#REF!</formula>
    </cfRule>
  </conditionalFormatting>
  <conditionalFormatting sqref="CY93:CY96">
    <cfRule type="cellIs" dxfId="164" priority="606" stopIfTrue="1" operator="equal">
      <formula>#REF!</formula>
    </cfRule>
  </conditionalFormatting>
  <conditionalFormatting sqref="DA7:DA11 DK7:DK11 DM7:DM11 DS7:DS11 EC7:EC11 EE7:EE11 EG7:EG11 EM7:EM11 FG7:FG11 FQ7:FQ11 GA7:GA11 X11 Z11:AD11 AF11 AO11 AT11 AV11 AX11:AZ11 BC11 BF11:BG11 BK11 BM11 BO11 BQ11 BU11 BW11 BY11 CA11 CE11 CG11 CI11 CK11 CQ11 CS11 CU11 CW11 DA29:DA33 DK29:DK33 W33:AF33 AO33 AV33 AX33:AZ33 BC33 BF33:BG33 BK33 BM33 BQ33 BU33 BW33 CA33 CE33 CG33 CI33 CK33 CQ33 CS33 CU33 CW33 DA51:DA55 DG51:DG55 EC51:EC55 EE51:EE55 EM51:EM55 W55:AF55 AJ55 AL55 AN55 BF55:BG55 BK55 BQ55 BU55 CA55 CE55 CG55 CI55 CK55 CQ55 CS55 CU55 CW55 AH55:AH56 AO55:AP56 AR55:AR56 AT55:AT56 AV55:AV56 AX55:AZ56 X66 Z66:AF66 AH66 AJ66:AP66 AR66 AT66 AV66 AX66:AZ66 BG66">
    <cfRule type="cellIs" dxfId="163" priority="974" stopIfTrue="1" operator="equal">
      <formula>#REF!</formula>
    </cfRule>
  </conditionalFormatting>
  <conditionalFormatting sqref="DA73:DA76">
    <cfRule type="cellIs" dxfId="162" priority="596" stopIfTrue="1" operator="equal">
      <formula>#REF!</formula>
    </cfRule>
  </conditionalFormatting>
  <conditionalFormatting sqref="DA93:DA96 DC93:DC96">
    <cfRule type="cellIs" dxfId="161" priority="593" stopIfTrue="1" operator="equal">
      <formula>#REF!</formula>
    </cfRule>
  </conditionalFormatting>
  <conditionalFormatting sqref="DC7:DC11">
    <cfRule type="cellIs" dxfId="160" priority="532" stopIfTrue="1" operator="equal">
      <formula>#REF!</formula>
    </cfRule>
  </conditionalFormatting>
  <conditionalFormatting sqref="DC29:DC33">
    <cfRule type="cellIs" dxfId="159" priority="531" stopIfTrue="1" operator="equal">
      <formula>#REF!</formula>
    </cfRule>
  </conditionalFormatting>
  <conditionalFormatting sqref="DC51:DC55">
    <cfRule type="cellIs" dxfId="158" priority="530" stopIfTrue="1" operator="equal">
      <formula>#REF!</formula>
    </cfRule>
  </conditionalFormatting>
  <conditionalFormatting sqref="DC73:DC76">
    <cfRule type="cellIs" dxfId="157" priority="595" stopIfTrue="1" operator="equal">
      <formula>#REF!</formula>
    </cfRule>
  </conditionalFormatting>
  <conditionalFormatting sqref="DE7:DE11">
    <cfRule type="cellIs" dxfId="156" priority="523" stopIfTrue="1" operator="equal">
      <formula>#REF!</formula>
    </cfRule>
  </conditionalFormatting>
  <conditionalFormatting sqref="DE29:DE33">
    <cfRule type="cellIs" dxfId="155" priority="522" stopIfTrue="1" operator="equal">
      <formula>#REF!</formula>
    </cfRule>
  </conditionalFormatting>
  <conditionalFormatting sqref="DE51:DE55">
    <cfRule type="cellIs" dxfId="154" priority="521" stopIfTrue="1" operator="equal">
      <formula>#REF!</formula>
    </cfRule>
  </conditionalFormatting>
  <conditionalFormatting sqref="DE73:DE77">
    <cfRule type="cellIs" dxfId="153" priority="590" stopIfTrue="1" operator="equal">
      <formula>#REF!</formula>
    </cfRule>
  </conditionalFormatting>
  <conditionalFormatting sqref="DE93:DE96">
    <cfRule type="cellIs" dxfId="152" priority="589" stopIfTrue="1" operator="equal">
      <formula>#REF!</formula>
    </cfRule>
  </conditionalFormatting>
  <conditionalFormatting sqref="DG7:DG11">
    <cfRule type="cellIs" dxfId="151" priority="519" stopIfTrue="1" operator="equal">
      <formula>#REF!</formula>
    </cfRule>
  </conditionalFormatting>
  <conditionalFormatting sqref="DG29:DG33">
    <cfRule type="cellIs" dxfId="150" priority="518" stopIfTrue="1" operator="equal">
      <formula>#REF!</formula>
    </cfRule>
  </conditionalFormatting>
  <conditionalFormatting sqref="DG73:DG77">
    <cfRule type="cellIs" dxfId="149" priority="585" stopIfTrue="1" operator="equal">
      <formula>#REF!</formula>
    </cfRule>
  </conditionalFormatting>
  <conditionalFormatting sqref="DG93:DG96">
    <cfRule type="cellIs" dxfId="148" priority="587" stopIfTrue="1" operator="equal">
      <formula>#REF!</formula>
    </cfRule>
  </conditionalFormatting>
  <conditionalFormatting sqref="DI73:DI76">
    <cfRule type="cellIs" dxfId="147" priority="584" stopIfTrue="1" operator="equal">
      <formula>#REF!</formula>
    </cfRule>
  </conditionalFormatting>
  <conditionalFormatting sqref="DI93:DI96">
    <cfRule type="cellIs" dxfId="146" priority="583" stopIfTrue="1" operator="equal">
      <formula>#REF!</formula>
    </cfRule>
  </conditionalFormatting>
  <conditionalFormatting sqref="DK51:DK55">
    <cfRule type="cellIs" dxfId="145" priority="407" stopIfTrue="1" operator="equal">
      <formula>#REF!</formula>
    </cfRule>
  </conditionalFormatting>
  <conditionalFormatting sqref="DK73:DK76">
    <cfRule type="cellIs" dxfId="144" priority="508" stopIfTrue="1" operator="equal">
      <formula>#REF!</formula>
    </cfRule>
  </conditionalFormatting>
  <conditionalFormatting sqref="DK93:DK96">
    <cfRule type="cellIs" dxfId="143" priority="505" stopIfTrue="1" operator="equal">
      <formula>#REF!</formula>
    </cfRule>
  </conditionalFormatting>
  <conditionalFormatting sqref="DM29:DM33">
    <cfRule type="cellIs" dxfId="142" priority="488" stopIfTrue="1" operator="equal">
      <formula>#REF!</formula>
    </cfRule>
  </conditionalFormatting>
  <conditionalFormatting sqref="DM51:DM55">
    <cfRule type="cellIs" dxfId="141" priority="408" stopIfTrue="1" operator="equal">
      <formula>#REF!</formula>
    </cfRule>
  </conditionalFormatting>
  <conditionalFormatting sqref="DM73:DM76">
    <cfRule type="cellIs" dxfId="140" priority="485" stopIfTrue="1" operator="equal">
      <formula>#REF!</formula>
    </cfRule>
  </conditionalFormatting>
  <conditionalFormatting sqref="DM93:DM96">
    <cfRule type="cellIs" dxfId="139" priority="484" stopIfTrue="1" operator="equal">
      <formula>#REF!</formula>
    </cfRule>
  </conditionalFormatting>
  <conditionalFormatting sqref="DO7:DO11">
    <cfRule type="cellIs" dxfId="138" priority="504" stopIfTrue="1" operator="equal">
      <formula>#REF!</formula>
    </cfRule>
  </conditionalFormatting>
  <conditionalFormatting sqref="DO29:DO33">
    <cfRule type="cellIs" dxfId="137" priority="427" stopIfTrue="1" operator="equal">
      <formula>#REF!</formula>
    </cfRule>
  </conditionalFormatting>
  <conditionalFormatting sqref="DO51:DO55">
    <cfRule type="cellIs" dxfId="136" priority="409" stopIfTrue="1" operator="equal">
      <formula>#REF!</formula>
    </cfRule>
  </conditionalFormatting>
  <conditionalFormatting sqref="DO73:DO77">
    <cfRule type="cellIs" dxfId="135" priority="394" stopIfTrue="1" operator="equal">
      <formula>#REF!</formula>
    </cfRule>
  </conditionalFormatting>
  <conditionalFormatting sqref="DO93:DO96">
    <cfRule type="cellIs" dxfId="134" priority="491" stopIfTrue="1" operator="equal">
      <formula>#REF!</formula>
    </cfRule>
  </conditionalFormatting>
  <conditionalFormatting sqref="DQ7:DQ11">
    <cfRule type="cellIs" dxfId="133" priority="502" stopIfTrue="1" operator="equal">
      <formula>#REF!</formula>
    </cfRule>
  </conditionalFormatting>
  <conditionalFormatting sqref="DQ29:DQ33">
    <cfRule type="cellIs" dxfId="132" priority="426" stopIfTrue="1" operator="equal">
      <formula>#REF!</formula>
    </cfRule>
  </conditionalFormatting>
  <conditionalFormatting sqref="DQ51:DQ55">
    <cfRule type="cellIs" dxfId="131" priority="406" stopIfTrue="1" operator="equal">
      <formula>#REF!</formula>
    </cfRule>
  </conditionalFormatting>
  <conditionalFormatting sqref="DQ73:DQ77">
    <cfRule type="cellIs" dxfId="130" priority="390" stopIfTrue="1" operator="equal">
      <formula>#REF!</formula>
    </cfRule>
  </conditionalFormatting>
  <conditionalFormatting sqref="DQ93:DQ96">
    <cfRule type="cellIs" dxfId="129" priority="490" stopIfTrue="1" operator="equal">
      <formula>#REF!</formula>
    </cfRule>
  </conditionalFormatting>
  <conditionalFormatting sqref="DS29:DS33">
    <cfRule type="cellIs" dxfId="128" priority="425" stopIfTrue="1" operator="equal">
      <formula>#REF!</formula>
    </cfRule>
  </conditionalFormatting>
  <conditionalFormatting sqref="DS51:DS55">
    <cfRule type="cellIs" dxfId="127" priority="402" stopIfTrue="1" operator="equal">
      <formula>#REF!</formula>
    </cfRule>
  </conditionalFormatting>
  <conditionalFormatting sqref="DS73:DS77">
    <cfRule type="cellIs" dxfId="126" priority="388" stopIfTrue="1" operator="equal">
      <formula>#REF!</formula>
    </cfRule>
  </conditionalFormatting>
  <conditionalFormatting sqref="DS93:DS96">
    <cfRule type="cellIs" dxfId="125" priority="476" stopIfTrue="1" operator="equal">
      <formula>#REF!</formula>
    </cfRule>
  </conditionalFormatting>
  <conditionalFormatting sqref="DU7:DU11">
    <cfRule type="cellIs" dxfId="124" priority="291" stopIfTrue="1" operator="equal">
      <formula>#REF!</formula>
    </cfRule>
  </conditionalFormatting>
  <conditionalFormatting sqref="DU29:DU33">
    <cfRule type="cellIs" dxfId="123" priority="285" stopIfTrue="1" operator="equal">
      <formula>#REF!</formula>
    </cfRule>
  </conditionalFormatting>
  <conditionalFormatting sqref="DU51:DU55">
    <cfRule type="cellIs" dxfId="122" priority="281" stopIfTrue="1" operator="equal">
      <formula>#REF!</formula>
    </cfRule>
  </conditionalFormatting>
  <conditionalFormatting sqref="DU73:DU76">
    <cfRule type="cellIs" dxfId="121" priority="399" stopIfTrue="1" operator="equal">
      <formula>#REF!</formula>
    </cfRule>
  </conditionalFormatting>
  <conditionalFormatting sqref="DU93:DU96">
    <cfRule type="cellIs" dxfId="120" priority="397" stopIfTrue="1" operator="equal">
      <formula>#REF!</formula>
    </cfRule>
  </conditionalFormatting>
  <conditionalFormatting sqref="DW7:DW11">
    <cfRule type="cellIs" dxfId="119" priority="290" stopIfTrue="1" operator="equal">
      <formula>#REF!</formula>
    </cfRule>
  </conditionalFormatting>
  <conditionalFormatting sqref="DW29:DW33">
    <cfRule type="cellIs" dxfId="118" priority="284" stopIfTrue="1" operator="equal">
      <formula>#REF!</formula>
    </cfRule>
  </conditionalFormatting>
  <conditionalFormatting sqref="DW51:DW55">
    <cfRule type="cellIs" dxfId="117" priority="280" stopIfTrue="1" operator="equal">
      <formula>#REF!</formula>
    </cfRule>
  </conditionalFormatting>
  <conditionalFormatting sqref="DW73:DW76">
    <cfRule type="cellIs" dxfId="116" priority="398" stopIfTrue="1" operator="equal">
      <formula>#REF!</formula>
    </cfRule>
  </conditionalFormatting>
  <conditionalFormatting sqref="DW93:DW96">
    <cfRule type="cellIs" dxfId="115" priority="396" stopIfTrue="1" operator="equal">
      <formula>#REF!</formula>
    </cfRule>
  </conditionalFormatting>
  <conditionalFormatting sqref="DY7:DY11">
    <cfRule type="cellIs" dxfId="114" priority="565" stopIfTrue="1" operator="equal">
      <formula>#REF!</formula>
    </cfRule>
  </conditionalFormatting>
  <conditionalFormatting sqref="DY29:DY33">
    <cfRule type="cellIs" dxfId="113" priority="417" stopIfTrue="1" operator="equal">
      <formula>#REF!</formula>
    </cfRule>
  </conditionalFormatting>
  <conditionalFormatting sqref="DY51:DY55">
    <cfRule type="cellIs" dxfId="112" priority="540" stopIfTrue="1" operator="equal">
      <formula>#REF!</formula>
    </cfRule>
  </conditionalFormatting>
  <conditionalFormatting sqref="DY73:DY77">
    <cfRule type="cellIs" dxfId="111" priority="392" stopIfTrue="1" operator="equal">
      <formula>#REF!</formula>
    </cfRule>
  </conditionalFormatting>
  <conditionalFormatting sqref="DY93:DY96">
    <cfRule type="cellIs" dxfId="110" priority="537" stopIfTrue="1" operator="equal">
      <formula>#REF!</formula>
    </cfRule>
  </conditionalFormatting>
  <conditionalFormatting sqref="EA7:EA11">
    <cfRule type="cellIs" dxfId="109" priority="561" stopIfTrue="1" operator="equal">
      <formula>#REF!</formula>
    </cfRule>
  </conditionalFormatting>
  <conditionalFormatting sqref="EA29:EA33">
    <cfRule type="cellIs" dxfId="108" priority="416" stopIfTrue="1" operator="equal">
      <formula>#REF!</formula>
    </cfRule>
  </conditionalFormatting>
  <conditionalFormatting sqref="EA51:EA55">
    <cfRule type="cellIs" dxfId="107" priority="539" stopIfTrue="1" operator="equal">
      <formula>#REF!</formula>
    </cfRule>
  </conditionalFormatting>
  <conditionalFormatting sqref="EA73:EA76 EC73:EC76">
    <cfRule type="cellIs" dxfId="106" priority="393" stopIfTrue="1" operator="equal">
      <formula>#REF!</formula>
    </cfRule>
  </conditionalFormatting>
  <conditionalFormatting sqref="EA93:EA96">
    <cfRule type="cellIs" dxfId="105" priority="536" stopIfTrue="1" operator="equal">
      <formula>#REF!</formula>
    </cfRule>
  </conditionalFormatting>
  <conditionalFormatting sqref="EC29:EC33">
    <cfRule type="cellIs" dxfId="104" priority="415" stopIfTrue="1" operator="equal">
      <formula>#REF!</formula>
    </cfRule>
  </conditionalFormatting>
  <conditionalFormatting sqref="EC93:EC96">
    <cfRule type="cellIs" dxfId="103" priority="510" stopIfTrue="1" operator="equal">
      <formula>#REF!</formula>
    </cfRule>
  </conditionalFormatting>
  <conditionalFormatting sqref="EE29:EE33">
    <cfRule type="cellIs" dxfId="102" priority="308" stopIfTrue="1" operator="equal">
      <formula>#REF!</formula>
    </cfRule>
  </conditionalFormatting>
  <conditionalFormatting sqref="EG29:EG33">
    <cfRule type="cellIs" dxfId="101" priority="307" stopIfTrue="1" operator="equal">
      <formula>#REF!</formula>
    </cfRule>
  </conditionalFormatting>
  <conditionalFormatting sqref="EG51:EG55">
    <cfRule type="cellIs" dxfId="100" priority="302" stopIfTrue="1" operator="equal">
      <formula>#REF!</formula>
    </cfRule>
  </conditionalFormatting>
  <conditionalFormatting sqref="EI7:EI11">
    <cfRule type="cellIs" dxfId="99" priority="337" stopIfTrue="1" operator="equal">
      <formula>#REF!</formula>
    </cfRule>
  </conditionalFormatting>
  <conditionalFormatting sqref="EI29:EI33">
    <cfRule type="cellIs" dxfId="98" priority="306" stopIfTrue="1" operator="equal">
      <formula>#REF!</formula>
    </cfRule>
  </conditionalFormatting>
  <conditionalFormatting sqref="EI51:EI55">
    <cfRule type="cellIs" dxfId="97" priority="327" stopIfTrue="1" operator="equal">
      <formula>#REF!</formula>
    </cfRule>
  </conditionalFormatting>
  <conditionalFormatting sqref="EK7:EK11">
    <cfRule type="cellIs" dxfId="96" priority="335" stopIfTrue="1" operator="equal">
      <formula>#REF!</formula>
    </cfRule>
  </conditionalFormatting>
  <conditionalFormatting sqref="EK29:EK33">
    <cfRule type="cellIs" dxfId="95" priority="305" stopIfTrue="1" operator="equal">
      <formula>#REF!</formula>
    </cfRule>
  </conditionalFormatting>
  <conditionalFormatting sqref="EK51:EK55">
    <cfRule type="cellIs" dxfId="94" priority="326" stopIfTrue="1" operator="equal">
      <formula>#REF!</formula>
    </cfRule>
  </conditionalFormatting>
  <conditionalFormatting sqref="EM29:EM33">
    <cfRule type="cellIs" dxfId="93" priority="304" stopIfTrue="1" operator="equal">
      <formula>#REF!</formula>
    </cfRule>
  </conditionalFormatting>
  <conditionalFormatting sqref="EO7:EO11">
    <cfRule type="cellIs" dxfId="92" priority="387" stopIfTrue="1" operator="equal">
      <formula>#REF!</formula>
    </cfRule>
  </conditionalFormatting>
  <conditionalFormatting sqref="EO29:EO33">
    <cfRule type="cellIs" dxfId="91" priority="354" stopIfTrue="1" operator="equal">
      <formula>#REF!</formula>
    </cfRule>
  </conditionalFormatting>
  <conditionalFormatting sqref="EO51:EO55">
    <cfRule type="cellIs" dxfId="90" priority="378" stopIfTrue="1" operator="equal">
      <formula>#REF!</formula>
    </cfRule>
  </conditionalFormatting>
  <conditionalFormatting sqref="EO73:EO76">
    <cfRule type="cellIs" dxfId="89" priority="347" stopIfTrue="1" operator="equal">
      <formula>#REF!</formula>
    </cfRule>
  </conditionalFormatting>
  <conditionalFormatting sqref="EO93:EO96">
    <cfRule type="cellIs" dxfId="88" priority="164" stopIfTrue="1" operator="equal">
      <formula>#REF!</formula>
    </cfRule>
  </conditionalFormatting>
  <conditionalFormatting sqref="EQ7:EQ11">
    <cfRule type="cellIs" dxfId="87" priority="279" stopIfTrue="1" operator="equal">
      <formula>#REF!</formula>
    </cfRule>
  </conditionalFormatting>
  <conditionalFormatting sqref="EQ29:EQ33">
    <cfRule type="cellIs" dxfId="86" priority="275" stopIfTrue="1" operator="equal">
      <formula>#REF!</formula>
    </cfRule>
  </conditionalFormatting>
  <conditionalFormatting sqref="EQ51:EQ55">
    <cfRule type="cellIs" dxfId="85" priority="271" stopIfTrue="1" operator="equal">
      <formula>#REF!</formula>
    </cfRule>
  </conditionalFormatting>
  <conditionalFormatting sqref="EQ73:EQ76">
    <cfRule type="cellIs" dxfId="84" priority="269" stopIfTrue="1" operator="equal">
      <formula>#REF!</formula>
    </cfRule>
  </conditionalFormatting>
  <conditionalFormatting sqref="EQ93:EQ96">
    <cfRule type="cellIs" dxfId="83" priority="163" stopIfTrue="1" operator="equal">
      <formula>#REF!</formula>
    </cfRule>
  </conditionalFormatting>
  <conditionalFormatting sqref="ES7:ES11">
    <cfRule type="cellIs" dxfId="82" priority="383" stopIfTrue="1" operator="equal">
      <formula>#REF!</formula>
    </cfRule>
  </conditionalFormatting>
  <conditionalFormatting sqref="ES29:ES33">
    <cfRule type="cellIs" dxfId="81" priority="352" stopIfTrue="1" operator="equal">
      <formula>#REF!</formula>
    </cfRule>
  </conditionalFormatting>
  <conditionalFormatting sqref="ES51:ES55">
    <cfRule type="cellIs" dxfId="80" priority="373" stopIfTrue="1" operator="equal">
      <formula>#REF!</formula>
    </cfRule>
  </conditionalFormatting>
  <conditionalFormatting sqref="ES73:ES77">
    <cfRule type="cellIs" dxfId="79" priority="267" stopIfTrue="1" operator="equal">
      <formula>#REF!</formula>
    </cfRule>
  </conditionalFormatting>
  <conditionalFormatting sqref="ES93:ES96">
    <cfRule type="cellIs" dxfId="78" priority="370" stopIfTrue="1" operator="equal">
      <formula>#REF!</formula>
    </cfRule>
  </conditionalFormatting>
  <conditionalFormatting sqref="EU7:EU11">
    <cfRule type="cellIs" dxfId="77" priority="381" stopIfTrue="1" operator="equal">
      <formula>#REF!</formula>
    </cfRule>
  </conditionalFormatting>
  <conditionalFormatting sqref="EU29:EU33">
    <cfRule type="cellIs" dxfId="76" priority="351" stopIfTrue="1" operator="equal">
      <formula>#REF!</formula>
    </cfRule>
  </conditionalFormatting>
  <conditionalFormatting sqref="EU51:EU55">
    <cfRule type="cellIs" dxfId="75" priority="372" stopIfTrue="1" operator="equal">
      <formula>#REF!</formula>
    </cfRule>
  </conditionalFormatting>
  <conditionalFormatting sqref="EU73:EU76 EW73:EW76">
    <cfRule type="cellIs" dxfId="74" priority="343" stopIfTrue="1" operator="equal">
      <formula>#REF!</formula>
    </cfRule>
  </conditionalFormatting>
  <conditionalFormatting sqref="EU93:EU96">
    <cfRule type="cellIs" dxfId="73" priority="369" stopIfTrue="1" operator="equal">
      <formula>#REF!</formula>
    </cfRule>
  </conditionalFormatting>
  <conditionalFormatting sqref="EW7:EW11">
    <cfRule type="cellIs" dxfId="72" priority="384" stopIfTrue="1" operator="equal">
      <formula>#REF!</formula>
    </cfRule>
  </conditionalFormatting>
  <conditionalFormatting sqref="EW29:EW33">
    <cfRule type="cellIs" dxfId="71" priority="350" stopIfTrue="1" operator="equal">
      <formula>#REF!</formula>
    </cfRule>
  </conditionalFormatting>
  <conditionalFormatting sqref="EW51:EW55">
    <cfRule type="cellIs" dxfId="70" priority="374" stopIfTrue="1" operator="equal">
      <formula>#REF!</formula>
    </cfRule>
  </conditionalFormatting>
  <conditionalFormatting sqref="EW93:EW96">
    <cfRule type="cellIs" dxfId="69" priority="360" stopIfTrue="1" operator="equal">
      <formula>#REF!</formula>
    </cfRule>
  </conditionalFormatting>
  <conditionalFormatting sqref="EY7:EY11">
    <cfRule type="cellIs" dxfId="68" priority="263" stopIfTrue="1" operator="equal">
      <formula>#REF!</formula>
    </cfRule>
  </conditionalFormatting>
  <conditionalFormatting sqref="EY29:EY33">
    <cfRule type="cellIs" dxfId="67" priority="236" stopIfTrue="1" operator="equal">
      <formula>#REF!</formula>
    </cfRule>
  </conditionalFormatting>
  <conditionalFormatting sqref="EY51:EY55">
    <cfRule type="cellIs" dxfId="66" priority="254" stopIfTrue="1" operator="equal">
      <formula>#REF!</formula>
    </cfRule>
  </conditionalFormatting>
  <conditionalFormatting sqref="EY73:EY76">
    <cfRule type="cellIs" dxfId="65" priority="232" stopIfTrue="1" operator="equal">
      <formula>#REF!</formula>
    </cfRule>
  </conditionalFormatting>
  <conditionalFormatting sqref="EY93:EY96">
    <cfRule type="cellIs" dxfId="64" priority="162" stopIfTrue="1" operator="equal">
      <formula>#REF!</formula>
    </cfRule>
  </conditionalFormatting>
  <conditionalFormatting sqref="FA7:FA11">
    <cfRule type="cellIs" dxfId="63" priority="228" stopIfTrue="1" operator="equal">
      <formula>#REF!</formula>
    </cfRule>
  </conditionalFormatting>
  <conditionalFormatting sqref="FA29:FA33">
    <cfRule type="cellIs" dxfId="62" priority="224" stopIfTrue="1" operator="equal">
      <formula>#REF!</formula>
    </cfRule>
  </conditionalFormatting>
  <conditionalFormatting sqref="FA51:FA55">
    <cfRule type="cellIs" dxfId="61" priority="220" stopIfTrue="1" operator="equal">
      <formula>#REF!</formula>
    </cfRule>
  </conditionalFormatting>
  <conditionalFormatting sqref="FA73:FA76">
    <cfRule type="cellIs" dxfId="60" priority="218" stopIfTrue="1" operator="equal">
      <formula>#REF!</formula>
    </cfRule>
  </conditionalFormatting>
  <conditionalFormatting sqref="FA93:FA96">
    <cfRule type="cellIs" dxfId="59" priority="161" stopIfTrue="1" operator="equal">
      <formula>#REF!</formula>
    </cfRule>
  </conditionalFormatting>
  <conditionalFormatting sqref="FC7:FC11">
    <cfRule type="cellIs" dxfId="58" priority="259" stopIfTrue="1" operator="equal">
      <formula>#REF!</formula>
    </cfRule>
  </conditionalFormatting>
  <conditionalFormatting sqref="FC29:FC33">
    <cfRule type="cellIs" dxfId="57" priority="235" stopIfTrue="1" operator="equal">
      <formula>#REF!</formula>
    </cfRule>
  </conditionalFormatting>
  <conditionalFormatting sqref="FC51:FC55">
    <cfRule type="cellIs" dxfId="56" priority="249" stopIfTrue="1" operator="equal">
      <formula>#REF!</formula>
    </cfRule>
  </conditionalFormatting>
  <conditionalFormatting sqref="FC73:FC77">
    <cfRule type="cellIs" dxfId="55" priority="216" stopIfTrue="1" operator="equal">
      <formula>#REF!</formula>
    </cfRule>
  </conditionalFormatting>
  <conditionalFormatting sqref="FC93:FC96">
    <cfRule type="cellIs" dxfId="54" priority="147" stopIfTrue="1" operator="equal">
      <formula>#REF!</formula>
    </cfRule>
  </conditionalFormatting>
  <conditionalFormatting sqref="FE7:FE11">
    <cfRule type="cellIs" dxfId="53" priority="257" stopIfTrue="1" operator="equal">
      <formula>#REF!</formula>
    </cfRule>
  </conditionalFormatting>
  <conditionalFormatting sqref="FE29:FE33">
    <cfRule type="cellIs" dxfId="52" priority="146" stopIfTrue="1" operator="equal">
      <formula>#REF!</formula>
    </cfRule>
  </conditionalFormatting>
  <conditionalFormatting sqref="FE51:FE55">
    <cfRule type="cellIs" dxfId="51" priority="248" stopIfTrue="1" operator="equal">
      <formula>#REF!</formula>
    </cfRule>
  </conditionalFormatting>
  <conditionalFormatting sqref="FE73:FE76 FG73:FG76">
    <cfRule type="cellIs" dxfId="50" priority="230" stopIfTrue="1" operator="equal">
      <formula>#REF!</formula>
    </cfRule>
  </conditionalFormatting>
  <conditionalFormatting sqref="FE93:FE96">
    <cfRule type="cellIs" dxfId="49" priority="245" stopIfTrue="1" operator="equal">
      <formula>#REF!</formula>
    </cfRule>
  </conditionalFormatting>
  <conditionalFormatting sqref="FG29:FG33">
    <cfRule type="cellIs" dxfId="48" priority="233" stopIfTrue="1" operator="equal">
      <formula>#REF!</formula>
    </cfRule>
  </conditionalFormatting>
  <conditionalFormatting sqref="FG51:FG55">
    <cfRule type="cellIs" dxfId="47" priority="250" stopIfTrue="1" operator="equal">
      <formula>#REF!</formula>
    </cfRule>
  </conditionalFormatting>
  <conditionalFormatting sqref="FG93:FG96">
    <cfRule type="cellIs" dxfId="46" priority="241" stopIfTrue="1" operator="equal">
      <formula>#REF!</formula>
    </cfRule>
  </conditionalFormatting>
  <conditionalFormatting sqref="FI7:FI11">
    <cfRule type="cellIs" dxfId="45" priority="145" stopIfTrue="1" operator="equal">
      <formula>#REF!</formula>
    </cfRule>
  </conditionalFormatting>
  <conditionalFormatting sqref="FI29:FI33">
    <cfRule type="cellIs" dxfId="44" priority="119" stopIfTrue="1" operator="equal">
      <formula>#REF!</formula>
    </cfRule>
  </conditionalFormatting>
  <conditionalFormatting sqref="FI51:FI55">
    <cfRule type="cellIs" dxfId="43" priority="136" stopIfTrue="1" operator="equal">
      <formula>#REF!</formula>
    </cfRule>
  </conditionalFormatting>
  <conditionalFormatting sqref="FI73:FI76">
    <cfRule type="cellIs" dxfId="42" priority="115" stopIfTrue="1" operator="equal">
      <formula>#REF!</formula>
    </cfRule>
  </conditionalFormatting>
  <conditionalFormatting sqref="FI93:FI96">
    <cfRule type="cellIs" dxfId="41" priority="81" stopIfTrue="1" operator="equal">
      <formula>#REF!</formula>
    </cfRule>
  </conditionalFormatting>
  <conditionalFormatting sqref="FK7:FK11">
    <cfRule type="cellIs" dxfId="40" priority="112" stopIfTrue="1" operator="equal">
      <formula>#REF!</formula>
    </cfRule>
  </conditionalFormatting>
  <conditionalFormatting sqref="FK29:FK33">
    <cfRule type="cellIs" dxfId="39" priority="108" stopIfTrue="1" operator="equal">
      <formula>#REF!</formula>
    </cfRule>
  </conditionalFormatting>
  <conditionalFormatting sqref="FK51:FK55">
    <cfRule type="cellIs" dxfId="38" priority="104" stopIfTrue="1" operator="equal">
      <formula>#REF!</formula>
    </cfRule>
  </conditionalFormatting>
  <conditionalFormatting sqref="FK73:FK76">
    <cfRule type="cellIs" dxfId="37" priority="102" stopIfTrue="1" operator="equal">
      <formula>#REF!</formula>
    </cfRule>
  </conditionalFormatting>
  <conditionalFormatting sqref="FK93:FK96">
    <cfRule type="cellIs" dxfId="36" priority="80" stopIfTrue="1" operator="equal">
      <formula>#REF!</formula>
    </cfRule>
  </conditionalFormatting>
  <conditionalFormatting sqref="FM7:FM11">
    <cfRule type="cellIs" dxfId="35" priority="141" stopIfTrue="1" operator="equal">
      <formula>#REF!</formula>
    </cfRule>
  </conditionalFormatting>
  <conditionalFormatting sqref="FM29:FM33">
    <cfRule type="cellIs" dxfId="34" priority="118" stopIfTrue="1" operator="equal">
      <formula>#REF!</formula>
    </cfRule>
  </conditionalFormatting>
  <conditionalFormatting sqref="FM51:FM55">
    <cfRule type="cellIs" dxfId="33" priority="131" stopIfTrue="1" operator="equal">
      <formula>#REF!</formula>
    </cfRule>
  </conditionalFormatting>
  <conditionalFormatting sqref="FM73:FM77">
    <cfRule type="cellIs" dxfId="32" priority="74" stopIfTrue="1" operator="equal">
      <formula>#REF!</formula>
    </cfRule>
  </conditionalFormatting>
  <conditionalFormatting sqref="FM93:FM96">
    <cfRule type="cellIs" dxfId="31" priority="77" stopIfTrue="1" operator="equal">
      <formula>#REF!</formula>
    </cfRule>
  </conditionalFormatting>
  <conditionalFormatting sqref="FO7:FO11">
    <cfRule type="cellIs" dxfId="30" priority="139" stopIfTrue="1" operator="equal">
      <formula>#REF!</formula>
    </cfRule>
  </conditionalFormatting>
  <conditionalFormatting sqref="FO29:FO33">
    <cfRule type="cellIs" dxfId="29" priority="76" stopIfTrue="1" operator="equal">
      <formula>#REF!</formula>
    </cfRule>
  </conditionalFormatting>
  <conditionalFormatting sqref="FO51:FO55">
    <cfRule type="cellIs" dxfId="28" priority="130" stopIfTrue="1" operator="equal">
      <formula>#REF!</formula>
    </cfRule>
  </conditionalFormatting>
  <conditionalFormatting sqref="FO73:FO76 FQ73:FQ76">
    <cfRule type="cellIs" dxfId="27" priority="114" stopIfTrue="1" operator="equal">
      <formula>#REF!</formula>
    </cfRule>
  </conditionalFormatting>
  <conditionalFormatting sqref="FO93:FO96">
    <cfRule type="cellIs" dxfId="26" priority="128" stopIfTrue="1" operator="equal">
      <formula>#REF!</formula>
    </cfRule>
  </conditionalFormatting>
  <conditionalFormatting sqref="FQ29:FQ33">
    <cfRule type="cellIs" dxfId="25" priority="116" stopIfTrue="1" operator="equal">
      <formula>#REF!</formula>
    </cfRule>
  </conditionalFormatting>
  <conditionalFormatting sqref="FQ51:FQ55">
    <cfRule type="cellIs" dxfId="24" priority="132" stopIfTrue="1" operator="equal">
      <formula>#REF!</formula>
    </cfRule>
  </conditionalFormatting>
  <conditionalFormatting sqref="FQ93:FQ96">
    <cfRule type="cellIs" dxfId="23" priority="124" stopIfTrue="1" operator="equal">
      <formula>#REF!</formula>
    </cfRule>
  </conditionalFormatting>
  <conditionalFormatting sqref="FS7:FS11">
    <cfRule type="cellIs" dxfId="22" priority="73" stopIfTrue="1" operator="equal">
      <formula>#REF!</formula>
    </cfRule>
  </conditionalFormatting>
  <conditionalFormatting sqref="FS29:FS33">
    <cfRule type="cellIs" dxfId="21" priority="56" stopIfTrue="1" operator="equal">
      <formula>#REF!</formula>
    </cfRule>
  </conditionalFormatting>
  <conditionalFormatting sqref="FS51:FS55">
    <cfRule type="cellIs" dxfId="20" priority="41" stopIfTrue="1" operator="equal">
      <formula>#REF!</formula>
    </cfRule>
  </conditionalFormatting>
  <conditionalFormatting sqref="FS73:FS76">
    <cfRule type="cellIs" dxfId="19" priority="20" stopIfTrue="1" operator="equal">
      <formula>#REF!</formula>
    </cfRule>
  </conditionalFormatting>
  <conditionalFormatting sqref="FS93:FS96">
    <cfRule type="cellIs" dxfId="18" priority="10" stopIfTrue="1" operator="equal">
      <formula>#REF!</formula>
    </cfRule>
  </conditionalFormatting>
  <conditionalFormatting sqref="FU7:FU11">
    <cfRule type="cellIs" dxfId="17" priority="69" stopIfTrue="1" operator="equal">
      <formula>#REF!</formula>
    </cfRule>
  </conditionalFormatting>
  <conditionalFormatting sqref="FU29:FU33">
    <cfRule type="cellIs" dxfId="16" priority="49" stopIfTrue="1" operator="equal">
      <formula>#REF!</formula>
    </cfRule>
  </conditionalFormatting>
  <conditionalFormatting sqref="FU51:FU55">
    <cfRule type="cellIs" dxfId="15" priority="34" stopIfTrue="1" operator="equal">
      <formula>#REF!</formula>
    </cfRule>
  </conditionalFormatting>
  <conditionalFormatting sqref="FU73:FU77">
    <cfRule type="cellIs" dxfId="14" priority="2" stopIfTrue="1" operator="equal">
      <formula>#REF!</formula>
    </cfRule>
  </conditionalFormatting>
  <conditionalFormatting sqref="FU93:FU96">
    <cfRule type="cellIs" dxfId="13" priority="9" stopIfTrue="1" operator="equal">
      <formula>#REF!</formula>
    </cfRule>
  </conditionalFormatting>
  <conditionalFormatting sqref="FW7:FW11">
    <cfRule type="cellIs" dxfId="12" priority="71" stopIfTrue="1" operator="equal">
      <formula>#REF!</formula>
    </cfRule>
  </conditionalFormatting>
  <conditionalFormatting sqref="FW29:FW33">
    <cfRule type="cellIs" dxfId="11" priority="55" stopIfTrue="1" operator="equal">
      <formula>#REF!</formula>
    </cfRule>
  </conditionalFormatting>
  <conditionalFormatting sqref="FW51:FW55">
    <cfRule type="cellIs" dxfId="10" priority="39" stopIfTrue="1" operator="equal">
      <formula>#REF!</formula>
    </cfRule>
  </conditionalFormatting>
  <conditionalFormatting sqref="FW73:FW77">
    <cfRule type="cellIs" dxfId="9" priority="15" stopIfTrue="1" operator="equal">
      <formula>#REF!</formula>
    </cfRule>
  </conditionalFormatting>
  <conditionalFormatting sqref="FW93:FW96">
    <cfRule type="cellIs" dxfId="8" priority="1" stopIfTrue="1" operator="equal">
      <formula>#REF!</formula>
    </cfRule>
  </conditionalFormatting>
  <conditionalFormatting sqref="FY7:FY11">
    <cfRule type="cellIs" dxfId="7" priority="70" stopIfTrue="1" operator="equal">
      <formula>#REF!</formula>
    </cfRule>
  </conditionalFormatting>
  <conditionalFormatting sqref="FY29:FY33">
    <cfRule type="cellIs" dxfId="6" priority="42" stopIfTrue="1" operator="equal">
      <formula>#REF!</formula>
    </cfRule>
  </conditionalFormatting>
  <conditionalFormatting sqref="FY51:FY55">
    <cfRule type="cellIs" dxfId="5" priority="38" stopIfTrue="1" operator="equal">
      <formula>#REF!</formula>
    </cfRule>
  </conditionalFormatting>
  <conditionalFormatting sqref="FY73:FY76 GA73:GA76">
    <cfRule type="cellIs" dxfId="4" priority="19" stopIfTrue="1" operator="equal">
      <formula>#REF!</formula>
    </cfRule>
  </conditionalFormatting>
  <conditionalFormatting sqref="FY93:FY96">
    <cfRule type="cellIs" dxfId="3" priority="13" stopIfTrue="1" operator="equal">
      <formula>#REF!</formula>
    </cfRule>
  </conditionalFormatting>
  <conditionalFormatting sqref="GA29:GA33">
    <cfRule type="cellIs" dxfId="2" priority="53" stopIfTrue="1" operator="equal">
      <formula>#REF!</formula>
    </cfRule>
  </conditionalFormatting>
  <conditionalFormatting sqref="GA51:GA55">
    <cfRule type="cellIs" dxfId="1" priority="40" stopIfTrue="1" operator="equal">
      <formula>#REF!</formula>
    </cfRule>
  </conditionalFormatting>
  <conditionalFormatting sqref="GA93:GA96">
    <cfRule type="cellIs" dxfId="0" priority="11" stopIfTrue="1" operator="equal">
      <formula>#REF!</formula>
    </cfRule>
  </conditionalFormatting>
  <pageMargins left="0.59055118110236227" right="0.39370078740157483" top="0.39370078740157483" bottom="0.19685039370078741" header="0.51181102362204722" footer="0"/>
  <pageSetup paperSize="8" scale="71"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その他指標-研究開発費・設備投資額・減価償却費(四半期)</vt:lpstr>
      <vt:lpstr>'その他指標-研究開発費・設備投資額・減価償却費(四半期)'!Print_Area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Yuzu Maruyama (丸山　由鶴)</cp:lastModifiedBy>
  <cp:lastPrinted>2019-08-06T06:29:45Z</cp:lastPrinted>
  <dcterms:created xsi:type="dcterms:W3CDTF">2012-05-11T02:53:13Z</dcterms:created>
  <dcterms:modified xsi:type="dcterms:W3CDTF">2025-02-19T07:52:40Z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